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Furniture Closeout  " sheetId="1" r:id="rId1"/>
    <sheet name="Sheet2" sheetId="2" r:id="rId2"/>
    <sheet name="Sheet3" sheetId="3" r:id="rId3"/>
  </sheets>
  <calcPr calcId="125725" concurrentCalc="0"/>
</workbook>
</file>

<file path=xl/calcChain.xml><?xml version="1.0" encoding="utf-8"?>
<calcChain xmlns="http://schemas.openxmlformats.org/spreadsheetml/2006/main">
  <c r="K203" i="1"/>
  <c r="K202"/>
  <c r="K201"/>
  <c r="K200"/>
  <c r="K199"/>
  <c r="K198"/>
  <c r="K197"/>
  <c r="K196"/>
  <c r="K195"/>
  <c r="K194"/>
  <c r="K193"/>
  <c r="K192"/>
  <c r="K191"/>
  <c r="K190"/>
  <c r="K189"/>
  <c r="K188"/>
  <c r="K187"/>
  <c r="K183"/>
  <c r="K182"/>
  <c r="K181"/>
  <c r="K180"/>
  <c r="K179"/>
  <c r="K178"/>
  <c r="K177"/>
  <c r="K176"/>
  <c r="K175"/>
  <c r="K174"/>
  <c r="K173"/>
  <c r="K172"/>
  <c r="K171"/>
  <c r="K170"/>
  <c r="K162"/>
  <c r="K153"/>
  <c r="K145"/>
  <c r="J140"/>
  <c r="H3"/>
  <c r="H5"/>
  <c r="H6"/>
  <c r="H7"/>
  <c r="H9"/>
  <c r="H10"/>
  <c r="H13"/>
  <c r="H14"/>
  <c r="H15"/>
  <c r="H16"/>
  <c r="H18"/>
  <c r="H19"/>
  <c r="H22"/>
  <c r="H23"/>
  <c r="H25"/>
  <c r="H28"/>
  <c r="H29"/>
  <c r="H30"/>
  <c r="H31"/>
  <c r="H32"/>
  <c r="H33"/>
  <c r="H34"/>
  <c r="H35"/>
  <c r="H37"/>
  <c r="H38"/>
  <c r="H41"/>
  <c r="H42"/>
  <c r="H43"/>
  <c r="H45"/>
  <c r="H47"/>
  <c r="H48"/>
  <c r="H51"/>
  <c r="H52"/>
  <c r="H53"/>
  <c r="H54"/>
  <c r="H55"/>
  <c r="H56"/>
  <c r="H57"/>
  <c r="H58"/>
  <c r="H59"/>
  <c r="H61"/>
  <c r="H62"/>
  <c r="H64"/>
  <c r="H66"/>
  <c r="H67"/>
  <c r="H70"/>
  <c r="H71"/>
  <c r="H72"/>
  <c r="H73"/>
  <c r="H76"/>
  <c r="H77"/>
  <c r="H78"/>
  <c r="H79"/>
  <c r="H80"/>
  <c r="H81"/>
  <c r="H83"/>
  <c r="H84"/>
  <c r="H87"/>
  <c r="H88"/>
  <c r="H89"/>
  <c r="H90"/>
  <c r="H91"/>
  <c r="H102"/>
  <c r="H105"/>
  <c r="H106"/>
  <c r="H107"/>
  <c r="H109"/>
  <c r="H110"/>
  <c r="H111"/>
  <c r="H114"/>
  <c r="H115"/>
  <c r="H116"/>
  <c r="H117"/>
  <c r="H118"/>
  <c r="H120"/>
  <c r="H122"/>
  <c r="H124"/>
  <c r="H126"/>
  <c r="H128"/>
  <c r="H131"/>
  <c r="H132"/>
  <c r="H133"/>
  <c r="H134"/>
  <c r="H135"/>
  <c r="H136"/>
  <c r="H137"/>
  <c r="H138"/>
  <c r="H140"/>
  <c r="F3"/>
  <c r="F5"/>
  <c r="F6"/>
  <c r="F7"/>
  <c r="F9"/>
  <c r="F10"/>
  <c r="F13"/>
  <c r="F14"/>
  <c r="F15"/>
  <c r="F16"/>
  <c r="F18"/>
  <c r="F19"/>
  <c r="F22"/>
  <c r="F23"/>
  <c r="F25"/>
  <c r="F28"/>
  <c r="F29"/>
  <c r="F30"/>
  <c r="F31"/>
  <c r="F32"/>
  <c r="F33"/>
  <c r="F34"/>
  <c r="F35"/>
  <c r="F37"/>
  <c r="F38"/>
  <c r="F41"/>
  <c r="F42"/>
  <c r="F43"/>
  <c r="F45"/>
  <c r="F47"/>
  <c r="F48"/>
  <c r="F51"/>
  <c r="F52"/>
  <c r="F53"/>
  <c r="F54"/>
  <c r="F55"/>
  <c r="F56"/>
  <c r="F57"/>
  <c r="F58"/>
  <c r="F59"/>
  <c r="F61"/>
  <c r="F62"/>
  <c r="F64"/>
  <c r="F66"/>
  <c r="F67"/>
  <c r="F70"/>
  <c r="F71"/>
  <c r="F72"/>
  <c r="F73"/>
  <c r="F76"/>
  <c r="F77"/>
  <c r="F78"/>
  <c r="F79"/>
  <c r="F80"/>
  <c r="F81"/>
  <c r="F83"/>
  <c r="F84"/>
  <c r="F87"/>
  <c r="F88"/>
  <c r="F89"/>
  <c r="F90"/>
  <c r="F91"/>
  <c r="F102"/>
  <c r="F105"/>
  <c r="F106"/>
  <c r="F107"/>
  <c r="F109"/>
  <c r="F110"/>
  <c r="F111"/>
  <c r="F114"/>
  <c r="F115"/>
  <c r="F116"/>
  <c r="F117"/>
  <c r="F118"/>
  <c r="F120"/>
  <c r="F122"/>
  <c r="F124"/>
  <c r="F126"/>
  <c r="F128"/>
  <c r="F131"/>
  <c r="F132"/>
  <c r="F133"/>
  <c r="F134"/>
  <c r="F135"/>
  <c r="F136"/>
  <c r="F137"/>
  <c r="F138"/>
  <c r="F140"/>
  <c r="I140"/>
  <c r="I138"/>
  <c r="I137"/>
  <c r="I136"/>
  <c r="I135"/>
  <c r="I134"/>
  <c r="I133"/>
  <c r="I132"/>
  <c r="K131"/>
  <c r="I131"/>
  <c r="K128"/>
  <c r="I128"/>
  <c r="I126"/>
  <c r="I124"/>
  <c r="I122"/>
  <c r="K120"/>
  <c r="I120"/>
  <c r="I118"/>
  <c r="K117"/>
  <c r="I117"/>
  <c r="K116"/>
  <c r="I116"/>
  <c r="K115"/>
  <c r="I115"/>
  <c r="K114"/>
  <c r="I114"/>
  <c r="K113"/>
  <c r="I111"/>
  <c r="I110"/>
  <c r="I109"/>
  <c r="K107"/>
  <c r="I107"/>
  <c r="K106"/>
  <c r="I106"/>
  <c r="I105"/>
  <c r="I102"/>
  <c r="K98"/>
  <c r="K95"/>
  <c r="K94"/>
  <c r="K93"/>
  <c r="K92"/>
  <c r="K91"/>
  <c r="I91"/>
  <c r="K90"/>
  <c r="I90"/>
  <c r="I89"/>
  <c r="K88"/>
  <c r="I88"/>
  <c r="I87"/>
  <c r="I84"/>
  <c r="I83"/>
  <c r="I81"/>
  <c r="I80"/>
  <c r="I79"/>
  <c r="I78"/>
  <c r="I77"/>
  <c r="I76"/>
  <c r="I73"/>
  <c r="I72"/>
  <c r="I71"/>
  <c r="I70"/>
  <c r="K69"/>
  <c r="I67"/>
  <c r="I66"/>
  <c r="I64"/>
  <c r="K62"/>
  <c r="I62"/>
  <c r="I61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I48"/>
  <c r="I47"/>
  <c r="K45"/>
  <c r="I45"/>
  <c r="I43"/>
  <c r="I42"/>
  <c r="I41"/>
  <c r="I38"/>
  <c r="I37"/>
  <c r="I35"/>
  <c r="I34"/>
  <c r="I33"/>
  <c r="I32"/>
  <c r="I31"/>
  <c r="I30"/>
  <c r="I29"/>
  <c r="I28"/>
  <c r="I25"/>
  <c r="I23"/>
  <c r="K22"/>
  <c r="I22"/>
  <c r="I19"/>
  <c r="K18"/>
  <c r="I18"/>
  <c r="I16"/>
  <c r="I15"/>
  <c r="I14"/>
  <c r="K13"/>
  <c r="I13"/>
  <c r="I10"/>
  <c r="I9"/>
  <c r="I7"/>
  <c r="I6"/>
  <c r="K5"/>
  <c r="I5"/>
  <c r="K3"/>
  <c r="I3"/>
</calcChain>
</file>

<file path=xl/sharedStrings.xml><?xml version="1.0" encoding="utf-8"?>
<sst xmlns="http://schemas.openxmlformats.org/spreadsheetml/2006/main" count="223" uniqueCount="135">
  <si>
    <t>Accent Closeout Stock</t>
  </si>
  <si>
    <t>Photo</t>
  </si>
  <si>
    <t>Description</t>
  </si>
  <si>
    <t>Wholesale Price</t>
  </si>
  <si>
    <t>Extended Wholesale</t>
  </si>
  <si>
    <t>Closout Price</t>
  </si>
  <si>
    <t xml:space="preserve">Extended Closeout </t>
  </si>
  <si>
    <t>% OFF Wholesale</t>
  </si>
  <si>
    <t>Confirmed Qty</t>
  </si>
  <si>
    <t>CK Aurora Sleigh Bed</t>
  </si>
  <si>
    <t>CK Aurora Platform Bed</t>
  </si>
  <si>
    <t>Aurora</t>
  </si>
  <si>
    <t>EK Aurora Platform Bed</t>
  </si>
  <si>
    <t>QN Aurora Platform Bed</t>
  </si>
  <si>
    <t>EK Aurora All-Leather Bed</t>
  </si>
  <si>
    <t>QN Aurora All-Leather Bed</t>
  </si>
  <si>
    <t>Aurora Case Goods &amp; Misc</t>
  </si>
  <si>
    <t>AURORA HIGH CHEST</t>
  </si>
  <si>
    <t>AURORA MASTER DRESSER</t>
  </si>
  <si>
    <t>AURORA MEDIA CHEST</t>
  </si>
  <si>
    <t>AURORA PORTRAIT MIRROR</t>
  </si>
  <si>
    <t>CK Brook Hollow Mission Bed</t>
  </si>
  <si>
    <t>EK Brook Hollow Mission Bed</t>
  </si>
  <si>
    <t>Brook Hollow Case Goods &amp; Misc</t>
  </si>
  <si>
    <t>BROOK HOLLOW BUREAU MIRROR</t>
  </si>
  <si>
    <t>BROOKHOLLOW JUV PORT MIRROR</t>
  </si>
  <si>
    <t>QN Capistrano Poster Bed</t>
  </si>
  <si>
    <t>Capistrano Case Goods &amp; Misc</t>
  </si>
  <si>
    <t>CAPISTRANO ARMOIRE-TOP</t>
  </si>
  <si>
    <t>CAPISTRANO WING MIRROR</t>
  </si>
  <si>
    <t>CK CAPISTRANO CANOPY FRAME</t>
  </si>
  <si>
    <t>CK CAPISTRANO CANOPY FTBD</t>
  </si>
  <si>
    <t>CK CAPISTRANO CANOPY HDBD</t>
  </si>
  <si>
    <t>CK CAPISTRANO SLGH FTBD</t>
  </si>
  <si>
    <t>CK CAPISTRANO SLGH HDBD</t>
  </si>
  <si>
    <t>QN CAPISTRANO CANOPY HDBD</t>
  </si>
  <si>
    <t>CK City Lights Sleigh Bed</t>
  </si>
  <si>
    <t>EK City Lights Sleigh Bed</t>
  </si>
  <si>
    <t>City Lights Case Goods &amp; Misc</t>
  </si>
  <si>
    <t>CITY LIGHTS MEDIA CHEST</t>
  </si>
  <si>
    <t>CITY LIGHTS PORTRAIT MIRROR</t>
  </si>
  <si>
    <t>CITY LIGHTS NIGHTSTAND</t>
  </si>
  <si>
    <t>City Lights Collection</t>
  </si>
  <si>
    <t>CK    Greenbrair Sleigh Bed</t>
  </si>
  <si>
    <t>City Lights</t>
  </si>
  <si>
    <t>EK Greenbrair Serpentine Bed</t>
  </si>
  <si>
    <t>QN Greenbrair Serpentine Bed</t>
  </si>
  <si>
    <t>Greenbriar Case Goods &amp; Misc</t>
  </si>
  <si>
    <t>Greenbriar</t>
  </si>
  <si>
    <t>HA859020</t>
  </si>
  <si>
    <t>GREENBRIAR ARMOIRE - TOP</t>
  </si>
  <si>
    <t>HA859021</t>
  </si>
  <si>
    <t>GREENBRIAR ARMOIRE - BASE</t>
  </si>
  <si>
    <t>HC859610</t>
  </si>
  <si>
    <t>GREENBRIAR PORTRAIT MIRROR</t>
  </si>
  <si>
    <t>HC859660</t>
  </si>
  <si>
    <t>GREENBRIAR NIGHTSTAND</t>
  </si>
  <si>
    <t>HC862022</t>
  </si>
  <si>
    <t>GREENBRIAR II MEDIA CHEST</t>
  </si>
  <si>
    <t>HC862200</t>
  </si>
  <si>
    <t>GREENBRIAR II CHEST</t>
  </si>
  <si>
    <t>HC862389</t>
  </si>
  <si>
    <t>GREENBRIAR II MASTER DRESSER</t>
  </si>
  <si>
    <t>HC862610</t>
  </si>
  <si>
    <t>GREENBRIAR II PORTRAIT MIRROR</t>
  </si>
  <si>
    <t>HC862660</t>
  </si>
  <si>
    <t>GREENBRIAR II NIGHTSTAND</t>
  </si>
  <si>
    <t>CK Lanai Bannister Bed</t>
  </si>
  <si>
    <t>Hawaii Collection</t>
  </si>
  <si>
    <t>DB Lanai Bannister Bed</t>
  </si>
  <si>
    <t>Hawaii Group</t>
  </si>
  <si>
    <t>EK Kauai Island Bed</t>
  </si>
  <si>
    <t>CK Maui Island Bed</t>
  </si>
  <si>
    <t>EK Maui Island Bed</t>
  </si>
  <si>
    <t>Hawaii Case Goods &amp; Misc</t>
  </si>
  <si>
    <t>CENTRAL PARK CHEST</t>
  </si>
  <si>
    <t>LANAI (CENT PARK) PORTRAIT MIRROR</t>
  </si>
  <si>
    <t>KAUAI / MAUI / LANAI CHEST</t>
  </si>
  <si>
    <t>MAUI MIRROR</t>
  </si>
  <si>
    <t>Huntington Park Case Goods &amp; Misc</t>
  </si>
  <si>
    <t>HUNTINGTON PARK ARMOIRE</t>
  </si>
  <si>
    <t>HUNTINGTON PARK PORTR MIRROR</t>
  </si>
  <si>
    <t>HUNTINGTON PARK NIGHTSTAND</t>
  </si>
  <si>
    <t>EK HUNTINGTON PARK PLTFRM HDBD</t>
  </si>
  <si>
    <t>EK HUNTINGTON PARK PLTFRM FTBD</t>
  </si>
  <si>
    <t>EK HUNTINGTON PARK PLTFRM S/R</t>
  </si>
  <si>
    <t>CK Huntleigh Panel Bed</t>
  </si>
  <si>
    <t>EK Huntleigh Panel Bed</t>
  </si>
  <si>
    <t>Lancaster Case Goods &amp; Misc</t>
  </si>
  <si>
    <t>Huntington Park Collection</t>
  </si>
  <si>
    <t>LANCASTER MEDIA CHEST</t>
  </si>
  <si>
    <t>HuntingtonPa</t>
  </si>
  <si>
    <t>LANCASTER STACKING CHEST -BOT</t>
  </si>
  <si>
    <t>LANCASTER STACKING CHEST -MID</t>
  </si>
  <si>
    <t>Lancaster</t>
  </si>
  <si>
    <t>LANCASTER STACKING CHEST -TOP</t>
  </si>
  <si>
    <t>LANCASTER MASTER DRESSER</t>
  </si>
  <si>
    <t>Malibu Collection</t>
  </si>
  <si>
    <t>Malibu</t>
  </si>
  <si>
    <t>HA828432</t>
  </si>
  <si>
    <t>HA828442</t>
  </si>
  <si>
    <t>CK Metropolitan Sleigh Bed</t>
  </si>
  <si>
    <t>Metropolitan Case Goods &amp; Misc</t>
  </si>
  <si>
    <t>METROPOLITAN II ARMOIRE</t>
  </si>
  <si>
    <t>METROPOLITAN MASTER DRESSER</t>
  </si>
  <si>
    <t>QN METROPOLITAN II PLAT HDBD</t>
  </si>
  <si>
    <t>Metropolitan</t>
  </si>
  <si>
    <t>CK Michelle Panel Bed</t>
  </si>
  <si>
    <t>EK Michelle Panel Bed</t>
  </si>
  <si>
    <t>QN Michelle Panel Bed</t>
  </si>
  <si>
    <t>Michelle Case Goods &amp; Misc</t>
  </si>
  <si>
    <t>MICHELLE MEDIA CHEST</t>
  </si>
  <si>
    <t>MICHELLE CHEST</t>
  </si>
  <si>
    <t>MICHELLE MASTER DRESSER</t>
  </si>
  <si>
    <t>MICHELLE LANDSCAPE MIRROR</t>
  </si>
  <si>
    <t>MICHELLE NIGHTSTAND</t>
  </si>
  <si>
    <t>CK Sicily Sleigh Bed</t>
  </si>
  <si>
    <t>EK Norwood Panel Bed</t>
  </si>
  <si>
    <t>QN Somerset Panel Bed, Dresser, Mirror 2 NS</t>
  </si>
  <si>
    <t>CK Wyndham Poster Bed</t>
  </si>
  <si>
    <t>Notre Dame</t>
  </si>
  <si>
    <t>CK Wyndham Sleigh Bed</t>
  </si>
  <si>
    <t xml:space="preserve"> Case Goods &amp; Misc</t>
  </si>
  <si>
    <t>WOODLAND WING MIRROR</t>
  </si>
  <si>
    <t>Wyndham</t>
  </si>
  <si>
    <t>VERSAILLES PORTRAIT MIRROR</t>
  </si>
  <si>
    <t>SOMERSET LANDSCAPE MIRROR</t>
  </si>
  <si>
    <t>SANTA FE PORTRAIT MIRROR</t>
  </si>
  <si>
    <t>PLANTATION LANDSCAPE MIRROR</t>
  </si>
  <si>
    <t>PARIS PORTRAIT MIRROR</t>
  </si>
  <si>
    <t>NEW HAVEN MIRROR</t>
  </si>
  <si>
    <t>NEWBURY MIRROR</t>
  </si>
  <si>
    <t>Total</t>
  </si>
  <si>
    <t>DomFurniture</t>
  </si>
  <si>
    <r>
      <rPr>
        <b/>
        <sz val="26"/>
        <color theme="1"/>
        <rFont val="Calibri"/>
        <family val="2"/>
        <scheme val="minor"/>
      </rPr>
      <t xml:space="preserve"> Furniture Closeout </t>
    </r>
    <r>
      <rPr>
        <b/>
        <sz val="24"/>
        <color theme="1"/>
        <rFont val="Calibri"/>
        <family val="2"/>
        <scheme val="minor"/>
      </rPr>
      <t xml:space="preserve">   </t>
    </r>
    <r>
      <rPr>
        <b/>
        <sz val="18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</si>
</sst>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_(* #,##0.00_);_(* \(#,##0.00\);_(* &quot;-&quot;??_);_(@_)"/>
    <numFmt numFmtId="167" formatCode="_(* #,##0_);_(* \(#,##0\);_(* &quot;-&quot;??_);_(@_)"/>
    <numFmt numFmtId="168" formatCode="&quot;$&quot;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name val="Arial Black"/>
      <family val="2"/>
    </font>
    <font>
      <b/>
      <sz val="12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2">
    <xf numFmtId="0" fontId="0" fillId="0" borderId="0" xfId="0"/>
    <xf numFmtId="0" fontId="0" fillId="0" borderId="0" xfId="0" applyFill="1"/>
    <xf numFmtId="164" fontId="0" fillId="0" borderId="0" xfId="2" applyNumberFormat="1" applyFont="1" applyFill="1" applyAlignment="1">
      <alignment horizontal="center"/>
    </xf>
    <xf numFmtId="0" fontId="0" fillId="2" borderId="0" xfId="0" applyFill="1"/>
    <xf numFmtId="0" fontId="6" fillId="0" borderId="0" xfId="0" applyFont="1" applyFill="1" applyAlignment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65" fontId="2" fillId="3" borderId="2" xfId="2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 vertical="center" wrapText="1"/>
    </xf>
    <xf numFmtId="9" fontId="2" fillId="3" borderId="2" xfId="3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6" fillId="2" borderId="0" xfId="0" applyFont="1" applyFill="1" applyAlignment="1"/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/>
    </xf>
    <xf numFmtId="165" fontId="0" fillId="4" borderId="2" xfId="2" applyNumberFormat="1" applyFont="1" applyFill="1" applyBorder="1" applyAlignment="1">
      <alignment horizontal="center" vertical="center"/>
    </xf>
    <xf numFmtId="165" fontId="7" fillId="4" borderId="2" xfId="0" applyNumberFormat="1" applyFont="1" applyFill="1" applyBorder="1" applyAlignment="1">
      <alignment horizontal="center" vertical="center"/>
    </xf>
    <xf numFmtId="165" fontId="0" fillId="4" borderId="2" xfId="0" applyNumberFormat="1" applyFill="1" applyBorder="1" applyAlignment="1">
      <alignment horizontal="center" vertical="center"/>
    </xf>
    <xf numFmtId="9" fontId="0" fillId="4" borderId="2" xfId="3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9" fontId="0" fillId="0" borderId="0" xfId="3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/>
    </xf>
    <xf numFmtId="165" fontId="0" fillId="2" borderId="0" xfId="2" applyNumberFormat="1" applyFont="1" applyFill="1" applyAlignment="1">
      <alignment horizontal="center"/>
    </xf>
    <xf numFmtId="165" fontId="0" fillId="2" borderId="0" xfId="0" applyNumberFormat="1" applyFill="1"/>
    <xf numFmtId="165" fontId="0" fillId="2" borderId="0" xfId="0" applyNumberFormat="1" applyFill="1" applyAlignment="1">
      <alignment horizontal="center" vertical="center"/>
    </xf>
    <xf numFmtId="9" fontId="0" fillId="2" borderId="0" xfId="3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0" fillId="0" borderId="4" xfId="0" applyFill="1" applyBorder="1"/>
    <xf numFmtId="0" fontId="7" fillId="4" borderId="5" xfId="0" applyFont="1" applyFill="1" applyBorder="1" applyAlignment="1">
      <alignment horizontal="left" vertical="center"/>
    </xf>
    <xf numFmtId="165" fontId="0" fillId="4" borderId="5" xfId="2" applyNumberFormat="1" applyFont="1" applyFill="1" applyBorder="1" applyAlignment="1">
      <alignment horizontal="center" vertical="center"/>
    </xf>
    <xf numFmtId="165" fontId="7" fillId="4" borderId="5" xfId="0" applyNumberFormat="1" applyFont="1" applyFill="1" applyBorder="1" applyAlignment="1">
      <alignment horizontal="right" vertical="center"/>
    </xf>
    <xf numFmtId="9" fontId="0" fillId="4" borderId="5" xfId="3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9" fontId="0" fillId="0" borderId="0" xfId="3" applyFont="1" applyFill="1" applyAlignment="1">
      <alignment horizontal="center"/>
    </xf>
    <xf numFmtId="0" fontId="0" fillId="0" borderId="7" xfId="0" applyFill="1" applyBorder="1"/>
    <xf numFmtId="0" fontId="7" fillId="4" borderId="0" xfId="0" applyFont="1" applyFill="1" applyBorder="1" applyAlignment="1">
      <alignment horizontal="left" vertical="center"/>
    </xf>
    <xf numFmtId="165" fontId="0" fillId="4" borderId="0" xfId="2" applyNumberFormat="1" applyFont="1" applyFill="1" applyBorder="1" applyAlignment="1">
      <alignment horizontal="center" vertical="center"/>
    </xf>
    <xf numFmtId="165" fontId="7" fillId="4" borderId="0" xfId="0" applyNumberFormat="1" applyFont="1" applyFill="1" applyBorder="1" applyAlignment="1">
      <alignment horizontal="right" vertical="center"/>
    </xf>
    <xf numFmtId="9" fontId="0" fillId="4" borderId="0" xfId="3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0" fillId="0" borderId="9" xfId="0" applyFill="1" applyBorder="1"/>
    <xf numFmtId="0" fontId="7" fillId="4" borderId="10" xfId="0" applyFont="1" applyFill="1" applyBorder="1" applyAlignment="1">
      <alignment horizontal="left" vertical="center"/>
    </xf>
    <xf numFmtId="165" fontId="0" fillId="4" borderId="10" xfId="2" applyNumberFormat="1" applyFont="1" applyFill="1" applyBorder="1" applyAlignment="1">
      <alignment horizontal="center" vertical="center"/>
    </xf>
    <xf numFmtId="165" fontId="7" fillId="4" borderId="10" xfId="0" applyNumberFormat="1" applyFont="1" applyFill="1" applyBorder="1" applyAlignment="1">
      <alignment horizontal="right" vertical="center"/>
    </xf>
    <xf numFmtId="9" fontId="0" fillId="4" borderId="10" xfId="3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65" fontId="7" fillId="4" borderId="5" xfId="0" applyNumberFormat="1" applyFont="1" applyFill="1" applyBorder="1" applyAlignment="1">
      <alignment horizontal="center" vertical="center"/>
    </xf>
    <xf numFmtId="165" fontId="0" fillId="4" borderId="5" xfId="0" applyNumberFormat="1" applyFill="1" applyBorder="1" applyAlignment="1">
      <alignment horizontal="center" vertical="center"/>
    </xf>
    <xf numFmtId="165" fontId="7" fillId="4" borderId="10" xfId="0" applyNumberFormat="1" applyFont="1" applyFill="1" applyBorder="1" applyAlignment="1">
      <alignment horizontal="center" vertical="center"/>
    </xf>
    <xf numFmtId="165" fontId="0" fillId="4" borderId="1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165" fontId="0" fillId="0" borderId="0" xfId="2" applyNumberFormat="1" applyFont="1" applyFill="1" applyBorder="1" applyAlignment="1">
      <alignment horizontal="center"/>
    </xf>
    <xf numFmtId="165" fontId="0" fillId="0" borderId="0" xfId="0" applyNumberFormat="1" applyFill="1" applyBorder="1"/>
    <xf numFmtId="165" fontId="0" fillId="0" borderId="0" xfId="0" applyNumberFormat="1" applyFill="1" applyBorder="1" applyAlignment="1">
      <alignment horizontal="center" vertical="center"/>
    </xf>
    <xf numFmtId="9" fontId="0" fillId="0" borderId="0" xfId="3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/>
    </xf>
    <xf numFmtId="164" fontId="2" fillId="0" borderId="0" xfId="2" applyNumberFormat="1" applyFont="1" applyFill="1" applyAlignment="1">
      <alignment horizontal="center"/>
    </xf>
    <xf numFmtId="0" fontId="2" fillId="2" borderId="0" xfId="0" applyFont="1" applyFill="1"/>
    <xf numFmtId="0" fontId="0" fillId="0" borderId="10" xfId="0" applyFill="1" applyBorder="1" applyAlignment="1">
      <alignment horizontal="left"/>
    </xf>
    <xf numFmtId="165" fontId="0" fillId="0" borderId="10" xfId="2" applyNumberFormat="1" applyFont="1" applyFill="1" applyBorder="1" applyAlignment="1">
      <alignment horizontal="center"/>
    </xf>
    <xf numFmtId="165" fontId="0" fillId="0" borderId="10" xfId="0" applyNumberFormat="1" applyFill="1" applyBorder="1"/>
    <xf numFmtId="165" fontId="0" fillId="0" borderId="10" xfId="0" applyNumberFormat="1" applyFill="1" applyBorder="1" applyAlignment="1">
      <alignment horizontal="center" vertical="center"/>
    </xf>
    <xf numFmtId="9" fontId="0" fillId="0" borderId="10" xfId="3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0" fillId="0" borderId="1" xfId="0" applyFill="1" applyBorder="1"/>
    <xf numFmtId="165" fontId="0" fillId="4" borderId="10" xfId="0" applyNumberFormat="1" applyFill="1" applyBorder="1" applyAlignment="1">
      <alignment vertical="center"/>
    </xf>
    <xf numFmtId="0" fontId="8" fillId="0" borderId="0" xfId="0" applyFont="1" applyFill="1"/>
    <xf numFmtId="165" fontId="9" fillId="4" borderId="2" xfId="2" applyNumberFormat="1" applyFont="1" applyFill="1" applyBorder="1" applyAlignment="1">
      <alignment horizontal="center" vertical="center"/>
    </xf>
    <xf numFmtId="165" fontId="9" fillId="4" borderId="5" xfId="2" applyNumberFormat="1" applyFont="1" applyFill="1" applyBorder="1" applyAlignment="1">
      <alignment horizontal="center" vertical="center"/>
    </xf>
    <xf numFmtId="165" fontId="0" fillId="4" borderId="5" xfId="0" applyNumberFormat="1" applyFill="1" applyBorder="1" applyAlignment="1">
      <alignment vertical="center"/>
    </xf>
    <xf numFmtId="165" fontId="9" fillId="4" borderId="10" xfId="2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165" fontId="0" fillId="4" borderId="2" xfId="0" applyNumberFormat="1" applyFill="1" applyBorder="1" applyAlignment="1">
      <alignment vertical="center"/>
    </xf>
    <xf numFmtId="0" fontId="0" fillId="0" borderId="7" xfId="0" applyFont="1" applyFill="1" applyBorder="1"/>
    <xf numFmtId="0" fontId="0" fillId="4" borderId="4" xfId="0" applyFill="1" applyBorder="1"/>
    <xf numFmtId="165" fontId="9" fillId="4" borderId="5" xfId="0" applyNumberFormat="1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/>
    </xf>
    <xf numFmtId="0" fontId="0" fillId="2" borderId="7" xfId="0" applyFill="1" applyBorder="1"/>
    <xf numFmtId="0" fontId="0" fillId="2" borderId="0" xfId="0" applyFill="1" applyBorder="1" applyAlignment="1">
      <alignment horizontal="left"/>
    </xf>
    <xf numFmtId="165" fontId="0" fillId="2" borderId="0" xfId="2" applyNumberFormat="1" applyFont="1" applyFill="1" applyBorder="1" applyAlignment="1">
      <alignment horizontal="center"/>
    </xf>
    <xf numFmtId="165" fontId="0" fillId="2" borderId="0" xfId="0" applyNumberFormat="1" applyFill="1" applyBorder="1"/>
    <xf numFmtId="165" fontId="0" fillId="2" borderId="0" xfId="0" applyNumberFormat="1" applyFill="1" applyBorder="1" applyAlignment="1">
      <alignment horizontal="center" vertical="center"/>
    </xf>
    <xf numFmtId="9" fontId="0" fillId="2" borderId="0" xfId="3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165" fontId="2" fillId="2" borderId="0" xfId="2" applyNumberFormat="1" applyFont="1" applyFill="1" applyBorder="1" applyAlignment="1">
      <alignment horizontal="center"/>
    </xf>
    <xf numFmtId="165" fontId="2" fillId="2" borderId="0" xfId="0" applyNumberFormat="1" applyFont="1" applyFill="1" applyBorder="1"/>
    <xf numFmtId="165" fontId="2" fillId="2" borderId="0" xfId="0" applyNumberFormat="1" applyFont="1" applyFill="1" applyBorder="1" applyAlignment="1">
      <alignment horizontal="center" vertical="center"/>
    </xf>
    <xf numFmtId="9" fontId="2" fillId="2" borderId="0" xfId="3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/>
    </xf>
    <xf numFmtId="165" fontId="7" fillId="2" borderId="0" xfId="0" applyNumberFormat="1" applyFont="1" applyFill="1" applyBorder="1" applyAlignment="1">
      <alignment horizontal="center" vertical="center"/>
    </xf>
    <xf numFmtId="0" fontId="0" fillId="2" borderId="9" xfId="0" applyFill="1" applyBorder="1"/>
    <xf numFmtId="0" fontId="0" fillId="2" borderId="10" xfId="0" applyFill="1" applyBorder="1" applyAlignment="1">
      <alignment horizontal="left"/>
    </xf>
    <xf numFmtId="165" fontId="0" fillId="2" borderId="10" xfId="2" applyNumberFormat="1" applyFont="1" applyFill="1" applyBorder="1" applyAlignment="1">
      <alignment horizontal="center"/>
    </xf>
    <xf numFmtId="165" fontId="0" fillId="2" borderId="10" xfId="0" applyNumberFormat="1" applyFill="1" applyBorder="1"/>
    <xf numFmtId="165" fontId="0" fillId="2" borderId="10" xfId="0" applyNumberFormat="1" applyFill="1" applyBorder="1" applyAlignment="1">
      <alignment horizontal="center" vertical="center"/>
    </xf>
    <xf numFmtId="9" fontId="0" fillId="2" borderId="10" xfId="3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/>
    </xf>
    <xf numFmtId="0" fontId="0" fillId="0" borderId="2" xfId="0" applyFill="1" applyBorder="1"/>
    <xf numFmtId="0" fontId="7" fillId="4" borderId="5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left"/>
    </xf>
    <xf numFmtId="165" fontId="1" fillId="4" borderId="0" xfId="2" applyNumberFormat="1" applyFont="1" applyFill="1" applyBorder="1" applyAlignment="1">
      <alignment horizontal="center" vertical="center"/>
    </xf>
    <xf numFmtId="165" fontId="7" fillId="4" borderId="0" xfId="0" applyNumberFormat="1" applyFont="1" applyFill="1" applyBorder="1" applyAlignment="1">
      <alignment horizontal="center" vertical="center"/>
    </xf>
    <xf numFmtId="165" fontId="0" fillId="4" borderId="0" xfId="0" applyNumberForma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left"/>
    </xf>
    <xf numFmtId="165" fontId="1" fillId="4" borderId="10" xfId="2" applyNumberFormat="1" applyFont="1" applyFill="1" applyBorder="1" applyAlignment="1">
      <alignment vertical="center"/>
    </xf>
    <xf numFmtId="165" fontId="1" fillId="4" borderId="2" xfId="2" applyNumberFormat="1" applyFont="1" applyFill="1" applyBorder="1" applyAlignment="1">
      <alignment horizontal="center" vertical="center"/>
    </xf>
    <xf numFmtId="165" fontId="7" fillId="4" borderId="2" xfId="0" applyNumberFormat="1" applyFont="1" applyFill="1" applyBorder="1" applyAlignment="1">
      <alignment vertical="center"/>
    </xf>
    <xf numFmtId="165" fontId="0" fillId="4" borderId="2" xfId="2" applyNumberFormat="1" applyFont="1" applyFill="1" applyBorder="1" applyAlignment="1">
      <alignment vertical="center"/>
    </xf>
    <xf numFmtId="0" fontId="0" fillId="2" borderId="1" xfId="0" applyFill="1" applyBorder="1"/>
    <xf numFmtId="0" fontId="7" fillId="0" borderId="7" xfId="0" applyFont="1" applyFill="1" applyBorder="1" applyAlignment="1">
      <alignment horizontal="center" vertical="center"/>
    </xf>
    <xf numFmtId="165" fontId="0" fillId="5" borderId="2" xfId="2" applyNumberFormat="1" applyFont="1" applyFill="1" applyBorder="1" applyAlignment="1">
      <alignment horizontal="center"/>
    </xf>
    <xf numFmtId="165" fontId="2" fillId="5" borderId="2" xfId="2" applyNumberFormat="1" applyFont="1" applyFill="1" applyBorder="1" applyAlignment="1">
      <alignment horizontal="center"/>
    </xf>
    <xf numFmtId="165" fontId="2" fillId="5" borderId="2" xfId="0" applyNumberFormat="1" applyFont="1" applyFill="1" applyBorder="1"/>
    <xf numFmtId="165" fontId="2" fillId="5" borderId="2" xfId="0" applyNumberFormat="1" applyFont="1" applyFill="1" applyBorder="1" applyAlignment="1">
      <alignment horizontal="center" vertical="center"/>
    </xf>
    <xf numFmtId="9" fontId="0" fillId="5" borderId="2" xfId="3" applyFont="1" applyFill="1" applyBorder="1" applyAlignment="1">
      <alignment horizontal="center" vertical="center"/>
    </xf>
    <xf numFmtId="167" fontId="2" fillId="5" borderId="3" xfId="1" applyNumberFormat="1" applyFont="1" applyFill="1" applyBorder="1" applyAlignment="1">
      <alignment horizontal="center"/>
    </xf>
    <xf numFmtId="166" fontId="2" fillId="2" borderId="0" xfId="1" applyNumberFormat="1" applyFont="1" applyFill="1" applyAlignment="1">
      <alignment horizontal="center"/>
    </xf>
    <xf numFmtId="164" fontId="0" fillId="2" borderId="0" xfId="2" applyNumberFormat="1" applyFont="1" applyFill="1" applyAlignment="1">
      <alignment horizontal="center"/>
    </xf>
    <xf numFmtId="168" fontId="9" fillId="2" borderId="0" xfId="0" applyNumberFormat="1" applyFont="1" applyFill="1" applyAlignment="1">
      <alignment horizontal="left"/>
    </xf>
    <xf numFmtId="165" fontId="9" fillId="2" borderId="0" xfId="2" applyNumberFormat="1" applyFont="1" applyFill="1" applyAlignment="1">
      <alignment horizontal="center"/>
    </xf>
    <xf numFmtId="165" fontId="9" fillId="2" borderId="0" xfId="0" applyNumberFormat="1" applyFont="1" applyFill="1"/>
    <xf numFmtId="165" fontId="9" fillId="2" borderId="0" xfId="0" applyNumberFormat="1" applyFont="1" applyFill="1" applyAlignment="1">
      <alignment horizontal="center" vertical="center"/>
    </xf>
    <xf numFmtId="9" fontId="9" fillId="2" borderId="0" xfId="3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165" fontId="0" fillId="2" borderId="0" xfId="2" applyNumberFormat="1" applyFont="1" applyFill="1"/>
    <xf numFmtId="165" fontId="7" fillId="2" borderId="0" xfId="0" applyNumberFormat="1" applyFont="1" applyFill="1"/>
    <xf numFmtId="165" fontId="0" fillId="2" borderId="0" xfId="0" applyNumberFormat="1" applyFill="1" applyAlignment="1">
      <alignment vertical="center"/>
    </xf>
    <xf numFmtId="9" fontId="0" fillId="2" borderId="0" xfId="3" applyFont="1" applyFill="1" applyAlignment="1">
      <alignment horizontal="center"/>
    </xf>
    <xf numFmtId="165" fontId="0" fillId="2" borderId="0" xfId="2" applyNumberFormat="1" applyFont="1" applyFill="1" applyAlignment="1">
      <alignment horizontal="center" vertical="center"/>
    </xf>
    <xf numFmtId="164" fontId="2" fillId="2" borderId="0" xfId="2" applyNumberFormat="1" applyFont="1" applyFill="1" applyAlignment="1">
      <alignment horizontal="center"/>
    </xf>
    <xf numFmtId="0" fontId="9" fillId="0" borderId="0" xfId="0" applyFont="1" applyFill="1"/>
    <xf numFmtId="0" fontId="9" fillId="2" borderId="0" xfId="0" applyFont="1" applyFill="1"/>
    <xf numFmtId="0" fontId="0" fillId="0" borderId="0" xfId="0" applyFill="1" applyAlignment="1">
      <alignment horizontal="left"/>
    </xf>
    <xf numFmtId="165" fontId="0" fillId="0" borderId="0" xfId="2" applyNumberFormat="1" applyFont="1" applyFill="1" applyAlignment="1">
      <alignment horizontal="center"/>
    </xf>
    <xf numFmtId="165" fontId="0" fillId="0" borderId="0" xfId="0" applyNumberFormat="1" applyFill="1"/>
    <xf numFmtId="165" fontId="0" fillId="0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0" fillId="2" borderId="3" xfId="0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17</xdr:row>
      <xdr:rowOff>19050</xdr:rowOff>
    </xdr:from>
    <xdr:to>
      <xdr:col>2</xdr:col>
      <xdr:colOff>2533650</xdr:colOff>
      <xdr:row>18</xdr:row>
      <xdr:rowOff>743531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7372350"/>
          <a:ext cx="2466975" cy="14864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1904</xdr:rowOff>
    </xdr:from>
    <xdr:to>
      <xdr:col>2</xdr:col>
      <xdr:colOff>2514600</xdr:colOff>
      <xdr:row>25</xdr:row>
      <xdr:rowOff>13334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631679"/>
          <a:ext cx="2514600" cy="152590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36</xdr:row>
      <xdr:rowOff>19050</xdr:rowOff>
    </xdr:from>
    <xdr:to>
      <xdr:col>2</xdr:col>
      <xdr:colOff>2524125</xdr:colOff>
      <xdr:row>37</xdr:row>
      <xdr:rowOff>729614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13068300"/>
          <a:ext cx="2514600" cy="15106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19049</xdr:rowOff>
    </xdr:from>
    <xdr:to>
      <xdr:col>2</xdr:col>
      <xdr:colOff>2524125</xdr:colOff>
      <xdr:row>45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5554324"/>
          <a:ext cx="2524125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190500</xdr:rowOff>
    </xdr:from>
    <xdr:to>
      <xdr:col>2</xdr:col>
      <xdr:colOff>2514600</xdr:colOff>
      <xdr:row>81</xdr:row>
      <xdr:rowOff>10352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7127200"/>
          <a:ext cx="2514600" cy="11628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2514600</xdr:colOff>
      <xdr:row>84</xdr:row>
      <xdr:rowOff>4657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8374975"/>
          <a:ext cx="2514600" cy="13667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83941</xdr:rowOff>
    </xdr:from>
    <xdr:to>
      <xdr:col>2</xdr:col>
      <xdr:colOff>2524124</xdr:colOff>
      <xdr:row>101</xdr:row>
      <xdr:rowOff>1190336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2792791"/>
          <a:ext cx="2524124" cy="12016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6086</xdr:rowOff>
    </xdr:from>
    <xdr:to>
      <xdr:col>2</xdr:col>
      <xdr:colOff>2514600</xdr:colOff>
      <xdr:row>122</xdr:row>
      <xdr:rowOff>3716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9068111"/>
          <a:ext cx="2514600" cy="1312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9525</xdr:rowOff>
    </xdr:from>
    <xdr:to>
      <xdr:col>2</xdr:col>
      <xdr:colOff>2514600</xdr:colOff>
      <xdr:row>61</xdr:row>
      <xdr:rowOff>998468</xdr:rowOff>
    </xdr:to>
    <xdr:pic>
      <xdr:nvPicPr>
        <xdr:cNvPr id="10" name="Picture 9" descr="2015-12-07 21-00 Copy of Lanai Collection no chests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0583525"/>
          <a:ext cx="2514600" cy="1836668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2</xdr:col>
      <xdr:colOff>19049</xdr:colOff>
      <xdr:row>63</xdr:row>
      <xdr:rowOff>9524</xdr:rowOff>
    </xdr:from>
    <xdr:to>
      <xdr:col>2</xdr:col>
      <xdr:colOff>2505074</xdr:colOff>
      <xdr:row>63</xdr:row>
      <xdr:rowOff>1703917</xdr:rowOff>
    </xdr:to>
    <xdr:pic>
      <xdr:nvPicPr>
        <xdr:cNvPr id="11" name="Picture 10" descr="2015-12-07 21-00 Copy of Kauai Collection no chests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6701"/>
        <a:stretch>
          <a:fillRect/>
        </a:stretch>
      </xdr:blipFill>
      <xdr:spPr>
        <a:xfrm>
          <a:off x="19049" y="22536149"/>
          <a:ext cx="2486025" cy="1694393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65</xdr:row>
      <xdr:rowOff>1057</xdr:rowOff>
    </xdr:from>
    <xdr:to>
      <xdr:col>2</xdr:col>
      <xdr:colOff>2514600</xdr:colOff>
      <xdr:row>66</xdr:row>
      <xdr:rowOff>676467</xdr:rowOff>
    </xdr:to>
    <xdr:pic>
      <xdr:nvPicPr>
        <xdr:cNvPr id="12" name="Picture 11" descr="2015-12-07 21-00 Copy of Maui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0444" r="7546"/>
        <a:stretch>
          <a:fillRect/>
        </a:stretch>
      </xdr:blipFill>
      <xdr:spPr>
        <a:xfrm>
          <a:off x="0" y="24327907"/>
          <a:ext cx="2514600" cy="1456460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93</xdr:row>
      <xdr:rowOff>35592</xdr:rowOff>
    </xdr:from>
    <xdr:to>
      <xdr:col>3</xdr:col>
      <xdr:colOff>9525</xdr:colOff>
      <xdr:row>99</xdr:row>
      <xdr:rowOff>175916</xdr:rowOff>
    </xdr:to>
    <xdr:pic>
      <xdr:nvPicPr>
        <xdr:cNvPr id="13" name="Picture 12" descr="PanelBedGroup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6508"/>
        <a:stretch>
          <a:fillRect/>
        </a:stretch>
      </xdr:blipFill>
      <xdr:spPr>
        <a:xfrm>
          <a:off x="0" y="31401417"/>
          <a:ext cx="2552700" cy="1292849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85</xdr:row>
      <xdr:rowOff>168088</xdr:rowOff>
    </xdr:from>
    <xdr:to>
      <xdr:col>3</xdr:col>
      <xdr:colOff>9525</xdr:colOff>
      <xdr:row>93</xdr:row>
      <xdr:rowOff>37195</xdr:rowOff>
    </xdr:to>
    <xdr:pic>
      <xdr:nvPicPr>
        <xdr:cNvPr id="14" name="Picture 13" descr="2015-12-07 21-00 Copy of 6pcC-StorageBed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0374" b="6928"/>
        <a:stretch>
          <a:fillRect/>
        </a:stretch>
      </xdr:blipFill>
      <xdr:spPr>
        <a:xfrm>
          <a:off x="0" y="30000388"/>
          <a:ext cx="2552700" cy="1402632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2</xdr:col>
      <xdr:colOff>19049</xdr:colOff>
      <xdr:row>108</xdr:row>
      <xdr:rowOff>0</xdr:rowOff>
    </xdr:from>
    <xdr:to>
      <xdr:col>2</xdr:col>
      <xdr:colOff>2505074</xdr:colOff>
      <xdr:row>110</xdr:row>
      <xdr:rowOff>421032</xdr:rowOff>
    </xdr:to>
    <xdr:pic>
      <xdr:nvPicPr>
        <xdr:cNvPr id="15" name="Picture 14" descr="2015-12-07 21-00 Copy of 7pcCollection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3487" b="12279"/>
        <a:stretch>
          <a:fillRect/>
        </a:stretch>
      </xdr:blipFill>
      <xdr:spPr>
        <a:xfrm>
          <a:off x="19049" y="34947225"/>
          <a:ext cx="2486025" cy="1192557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119</xdr:row>
      <xdr:rowOff>6542</xdr:rowOff>
    </xdr:from>
    <xdr:to>
      <xdr:col>2</xdr:col>
      <xdr:colOff>2514600</xdr:colOff>
      <xdr:row>119</xdr:row>
      <xdr:rowOff>1476374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7487417"/>
          <a:ext cx="2514600" cy="1469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1990</xdr:rowOff>
    </xdr:from>
    <xdr:to>
      <xdr:col>2</xdr:col>
      <xdr:colOff>2524124</xdr:colOff>
      <xdr:row>123</xdr:row>
      <xdr:rowOff>1066800</xdr:rowOff>
    </xdr:to>
    <xdr:pic>
      <xdr:nvPicPr>
        <xdr:cNvPr id="17" name="Picture 16" descr="2015-12-07 21-00 Copy of Somerset-7PC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2123" b="7204"/>
        <a:stretch>
          <a:fillRect/>
        </a:stretch>
      </xdr:blipFill>
      <xdr:spPr>
        <a:xfrm>
          <a:off x="0" y="40473715"/>
          <a:ext cx="2524124" cy="1064810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2</xdr:row>
      <xdr:rowOff>7040</xdr:rowOff>
    </xdr:from>
    <xdr:to>
      <xdr:col>2</xdr:col>
      <xdr:colOff>2505074</xdr:colOff>
      <xdr:row>2</xdr:row>
      <xdr:rowOff>1454609</xdr:rowOff>
    </xdr:to>
    <xdr:pic>
      <xdr:nvPicPr>
        <xdr:cNvPr id="18" name="Picture 17" descr="2015-12-07 21-00 Copy of 6pcLeatherGroup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938" t="4312" r="2068" b="8195"/>
        <a:stretch>
          <a:fillRect/>
        </a:stretch>
      </xdr:blipFill>
      <xdr:spPr>
        <a:xfrm>
          <a:off x="0" y="1388165"/>
          <a:ext cx="2505074" cy="1447569"/>
        </a:xfrm>
        <a:prstGeom prst="rect">
          <a:avLst/>
        </a:prstGeom>
        <a:ln w="3175"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4</xdr:row>
      <xdr:rowOff>16980</xdr:rowOff>
    </xdr:from>
    <xdr:to>
      <xdr:col>2</xdr:col>
      <xdr:colOff>2524124</xdr:colOff>
      <xdr:row>6</xdr:row>
      <xdr:rowOff>488452</xdr:rowOff>
    </xdr:to>
    <xdr:pic>
      <xdr:nvPicPr>
        <xdr:cNvPr id="19" name="Picture 18" descr="6pcB-Sleigh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9958"/>
        <a:stretch>
          <a:fillRect/>
        </a:stretch>
      </xdr:blipFill>
      <xdr:spPr>
        <a:xfrm>
          <a:off x="0" y="2979255"/>
          <a:ext cx="2524124" cy="1538272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8</xdr:row>
      <xdr:rowOff>18955</xdr:rowOff>
    </xdr:from>
    <xdr:to>
      <xdr:col>2</xdr:col>
      <xdr:colOff>2495550</xdr:colOff>
      <xdr:row>9</xdr:row>
      <xdr:rowOff>862575</xdr:rowOff>
    </xdr:to>
    <xdr:pic>
      <xdr:nvPicPr>
        <xdr:cNvPr id="20" name="Picture 19" descr="6pcAllLeatherGroup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4657630"/>
          <a:ext cx="2495550" cy="1529420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2</xdr:col>
      <xdr:colOff>19050</xdr:colOff>
      <xdr:row>46</xdr:row>
      <xdr:rowOff>19049</xdr:rowOff>
    </xdr:from>
    <xdr:to>
      <xdr:col>2</xdr:col>
      <xdr:colOff>2505075</xdr:colOff>
      <xdr:row>47</xdr:row>
      <xdr:rowOff>800099</xdr:rowOff>
    </xdr:to>
    <xdr:pic>
      <xdr:nvPicPr>
        <xdr:cNvPr id="21" name="Picture 20" descr="2015-12-07 21-00 Copy of SleighCollection-7-pc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24588"/>
        <a:stretch>
          <a:fillRect/>
        </a:stretch>
      </xdr:blipFill>
      <xdr:spPr>
        <a:xfrm>
          <a:off x="19050" y="17097374"/>
          <a:ext cx="2486025" cy="1362075"/>
        </a:xfrm>
        <a:prstGeom prst="rect">
          <a:avLst/>
        </a:prstGeom>
        <a:ln w="3175"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0</xdr:colOff>
      <xdr:row>125</xdr:row>
      <xdr:rowOff>7413</xdr:rowOff>
    </xdr:from>
    <xdr:to>
      <xdr:col>2</xdr:col>
      <xdr:colOff>2505074</xdr:colOff>
      <xdr:row>125</xdr:row>
      <xdr:rowOff>1942368</xdr:rowOff>
    </xdr:to>
    <xdr:pic>
      <xdr:nvPicPr>
        <xdr:cNvPr id="22" name="Picture 21" descr="4-pcWestchesterPoster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41641188"/>
          <a:ext cx="2505074" cy="1934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9525</xdr:rowOff>
    </xdr:from>
    <xdr:to>
      <xdr:col>2</xdr:col>
      <xdr:colOff>2505075</xdr:colOff>
      <xdr:row>127</xdr:row>
      <xdr:rowOff>1698624</xdr:rowOff>
    </xdr:to>
    <xdr:pic>
      <xdr:nvPicPr>
        <xdr:cNvPr id="23" name="Picture 22" descr="2015-12-07 21-00 Copy of WestchesterSleigh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43691175"/>
          <a:ext cx="2505075" cy="168909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0</xdr:row>
      <xdr:rowOff>95249</xdr:rowOff>
    </xdr:from>
    <xdr:to>
      <xdr:col>2</xdr:col>
      <xdr:colOff>1123950</xdr:colOff>
      <xdr:row>0</xdr:row>
      <xdr:rowOff>744636</xdr:rowOff>
    </xdr:to>
    <xdr:pic>
      <xdr:nvPicPr>
        <xdr:cNvPr id="24" name="Picture 23" descr="logo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14325" y="95249"/>
          <a:ext cx="809625" cy="649387"/>
        </a:xfrm>
        <a:prstGeom prst="rect">
          <a:avLst/>
        </a:prstGeom>
      </xdr:spPr>
    </xdr:pic>
    <xdr:clientData/>
  </xdr:twoCellAnchor>
  <xdr:twoCellAnchor>
    <xdr:from>
      <xdr:col>7</xdr:col>
      <xdr:colOff>390525</xdr:colOff>
      <xdr:row>0</xdr:row>
      <xdr:rowOff>504826</xdr:rowOff>
    </xdr:from>
    <xdr:to>
      <xdr:col>9</xdr:col>
      <xdr:colOff>695325</xdr:colOff>
      <xdr:row>0</xdr:row>
      <xdr:rowOff>1009650</xdr:rowOff>
    </xdr:to>
    <xdr:sp macro="" textlink="">
      <xdr:nvSpPr>
        <xdr:cNvPr id="25" name="TextBox 24"/>
        <xdr:cNvSpPr txBox="1"/>
      </xdr:nvSpPr>
      <xdr:spPr>
        <a:xfrm>
          <a:off x="8362950" y="504826"/>
          <a:ext cx="1714500" cy="5048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CA" sz="1200"/>
            <a:t>Brand New In Box</a:t>
          </a:r>
        </a:p>
        <a:p>
          <a:pPr algn="r"/>
          <a:r>
            <a:rPr lang="en-CA" sz="1200"/>
            <a:t>FOB CA</a:t>
          </a:r>
        </a:p>
        <a:p>
          <a:endParaRPr lang="en-CA" sz="1100"/>
        </a:p>
      </xdr:txBody>
    </xdr:sp>
    <xdr:clientData/>
  </xdr:twoCellAnchor>
  <xdr:twoCellAnchor>
    <xdr:from>
      <xdr:col>3</xdr:col>
      <xdr:colOff>857250</xdr:colOff>
      <xdr:row>0</xdr:row>
      <xdr:rowOff>381000</xdr:rowOff>
    </xdr:from>
    <xdr:to>
      <xdr:col>5</xdr:col>
      <xdr:colOff>209550</xdr:colOff>
      <xdr:row>0</xdr:row>
      <xdr:rowOff>1009650</xdr:rowOff>
    </xdr:to>
    <xdr:sp macro="" textlink="">
      <xdr:nvSpPr>
        <xdr:cNvPr id="26" name="TextBox 25"/>
        <xdr:cNvSpPr txBox="1"/>
      </xdr:nvSpPr>
      <xdr:spPr>
        <a:xfrm>
          <a:off x="3400425" y="381000"/>
          <a:ext cx="32766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CA" sz="2000" b="1">
              <a:solidFill>
                <a:srgbClr val="FF0000"/>
              </a:solidFill>
            </a:rPr>
            <a:t>Up to</a:t>
          </a:r>
          <a:r>
            <a:rPr lang="en-CA" sz="2000" b="1" baseline="0">
              <a:solidFill>
                <a:srgbClr val="FF0000"/>
              </a:solidFill>
            </a:rPr>
            <a:t> </a:t>
          </a:r>
          <a:r>
            <a:rPr lang="en-CA" sz="2000" b="1">
              <a:solidFill>
                <a:srgbClr val="FF0000"/>
              </a:solidFill>
            </a:rPr>
            <a:t>80% OFF Wholesale</a:t>
          </a:r>
        </a:p>
        <a:p>
          <a:pPr algn="ctr" eaLnBrk="1" fontAlgn="auto" latinLnBrk="0" hangingPunct="1"/>
          <a:r>
            <a:rPr lang="en-CA" sz="1400" b="1">
              <a:solidFill>
                <a:schemeClr val="dk1"/>
              </a:solidFill>
              <a:latin typeface="+mn-lt"/>
              <a:ea typeface="+mn-ea"/>
              <a:cs typeface="+mn-cs"/>
            </a:rPr>
            <a:t>Call Chris</a:t>
          </a:r>
          <a:r>
            <a:rPr lang="en-CA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949.391.5040</a:t>
          </a:r>
          <a:endParaRPr lang="en-CA" sz="14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n-CA" sz="1600" b="1">
            <a:solidFill>
              <a:srgbClr val="FF0000"/>
            </a:solidFill>
          </a:endParaRPr>
        </a:p>
        <a:p>
          <a:pPr algn="ctr"/>
          <a:endParaRPr lang="en-CA" sz="16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63"/>
  <sheetViews>
    <sheetView showGridLines="0" tabSelected="1" topLeftCell="C1" workbookViewId="0">
      <selection activeCell="L1" sqref="L1"/>
    </sheetView>
  </sheetViews>
  <sheetFormatPr defaultColWidth="9.140625" defaultRowHeight="15"/>
  <cols>
    <col min="1" max="1" width="13.42578125" style="1" hidden="1" customWidth="1"/>
    <col min="2" max="2" width="2.28515625" style="1" hidden="1" customWidth="1"/>
    <col min="3" max="3" width="38.140625" style="1" customWidth="1"/>
    <col min="4" max="4" width="46.42578125" style="136" customWidth="1"/>
    <col min="5" max="5" width="12.42578125" style="137" bestFit="1" customWidth="1"/>
    <col min="6" max="6" width="12.42578125" style="137" customWidth="1"/>
    <col min="7" max="7" width="10.140625" style="138" customWidth="1"/>
    <col min="8" max="8" width="10.5703125" style="139" bestFit="1" customWidth="1"/>
    <col min="9" max="9" width="10.5703125" style="20" customWidth="1"/>
    <col min="10" max="10" width="10.7109375" style="140" customWidth="1"/>
    <col min="11" max="11" width="13.28515625" style="2" hidden="1" customWidth="1"/>
    <col min="12" max="12" width="14.28515625" style="3" customWidth="1"/>
    <col min="13" max="16" width="9.140625" style="3"/>
    <col min="17" max="17" width="6.140625" style="3" customWidth="1"/>
    <col min="18" max="16384" width="9.140625" style="1"/>
  </cols>
  <sheetData>
    <row r="1" spans="1:18" ht="80.25" customHeight="1">
      <c r="C1" s="143" t="s">
        <v>134</v>
      </c>
      <c r="D1" s="144"/>
      <c r="E1" s="144"/>
      <c r="F1" s="144"/>
      <c r="G1" s="144"/>
      <c r="H1" s="144"/>
      <c r="I1" s="144"/>
      <c r="J1" s="145"/>
    </row>
    <row r="2" spans="1:18" ht="28.5" customHeight="1">
      <c r="A2" s="4" t="s">
        <v>0</v>
      </c>
      <c r="B2" s="4"/>
      <c r="C2" s="5" t="s">
        <v>1</v>
      </c>
      <c r="D2" s="6" t="s">
        <v>2</v>
      </c>
      <c r="E2" s="7" t="s">
        <v>3</v>
      </c>
      <c r="F2" s="7" t="s">
        <v>4</v>
      </c>
      <c r="G2" s="8" t="s">
        <v>5</v>
      </c>
      <c r="H2" s="8" t="s">
        <v>6</v>
      </c>
      <c r="I2" s="9" t="s">
        <v>7</v>
      </c>
      <c r="J2" s="10" t="s">
        <v>8</v>
      </c>
      <c r="K2" s="4"/>
      <c r="L2" s="11"/>
      <c r="M2" s="11"/>
      <c r="N2" s="11"/>
      <c r="O2" s="11"/>
      <c r="P2" s="11"/>
      <c r="Q2" s="11"/>
    </row>
    <row r="3" spans="1:18" s="22" customFormat="1" ht="117" customHeight="1">
      <c r="A3" s="12"/>
      <c r="B3" s="12"/>
      <c r="C3" s="13"/>
      <c r="D3" s="14" t="s">
        <v>9</v>
      </c>
      <c r="E3" s="15">
        <v>329</v>
      </c>
      <c r="F3" s="15">
        <f>E3*J3</f>
        <v>16450</v>
      </c>
      <c r="G3" s="16">
        <v>159</v>
      </c>
      <c r="H3" s="17">
        <f>G3*J3</f>
        <v>7950</v>
      </c>
      <c r="I3" s="18">
        <f>1-(G3/E3)</f>
        <v>0.51671732522796354</v>
      </c>
      <c r="J3" s="19">
        <v>50</v>
      </c>
      <c r="K3" s="20">
        <f>1-(G3/E3)</f>
        <v>0.51671732522796354</v>
      </c>
      <c r="L3" s="21"/>
      <c r="M3" s="21"/>
      <c r="N3" s="21"/>
      <c r="O3" s="21"/>
      <c r="P3" s="21"/>
      <c r="Q3" s="21"/>
      <c r="R3" s="12"/>
    </row>
    <row r="4" spans="1:18" customFormat="1" ht="7.5" customHeight="1">
      <c r="A4" s="1"/>
      <c r="B4" s="1"/>
      <c r="C4" s="3"/>
      <c r="D4" s="23"/>
      <c r="E4" s="24"/>
      <c r="F4" s="24"/>
      <c r="G4" s="25"/>
      <c r="H4" s="26"/>
      <c r="I4" s="27"/>
      <c r="J4" s="28"/>
      <c r="K4" s="2"/>
      <c r="L4" s="3"/>
      <c r="M4" s="3"/>
      <c r="N4" s="3"/>
      <c r="O4" s="3"/>
      <c r="P4" s="3"/>
      <c r="Q4" s="3"/>
      <c r="R4" s="1"/>
    </row>
    <row r="5" spans="1:18" customFormat="1" ht="42" customHeight="1">
      <c r="A5" s="1"/>
      <c r="B5" s="1"/>
      <c r="C5" s="29"/>
      <c r="D5" s="30" t="s">
        <v>10</v>
      </c>
      <c r="E5" s="31">
        <v>399</v>
      </c>
      <c r="F5" s="31">
        <f>E5*J5</f>
        <v>4788</v>
      </c>
      <c r="G5" s="32">
        <v>159.43</v>
      </c>
      <c r="H5" s="31">
        <f>G5*J5</f>
        <v>1913.16</v>
      </c>
      <c r="I5" s="33">
        <f>1-(G5/E5)</f>
        <v>0.6004260651629072</v>
      </c>
      <c r="J5" s="34">
        <v>12</v>
      </c>
      <c r="K5" s="35">
        <f>1-(G5/E5)</f>
        <v>0.6004260651629072</v>
      </c>
      <c r="L5" s="3"/>
      <c r="M5" s="3"/>
      <c r="N5" s="3"/>
      <c r="O5" s="3"/>
      <c r="P5" s="3"/>
      <c r="Q5" s="3"/>
      <c r="R5" s="1"/>
    </row>
    <row r="6" spans="1:18" customFormat="1" ht="42" customHeight="1">
      <c r="A6" s="1" t="s">
        <v>11</v>
      </c>
      <c r="B6" s="1"/>
      <c r="C6" s="36"/>
      <c r="D6" s="37" t="s">
        <v>12</v>
      </c>
      <c r="E6" s="38">
        <v>399</v>
      </c>
      <c r="F6" s="38">
        <f>E6*J6</f>
        <v>13566</v>
      </c>
      <c r="G6" s="39">
        <v>159.43</v>
      </c>
      <c r="H6" s="38">
        <f>G6*J6</f>
        <v>5420.62</v>
      </c>
      <c r="I6" s="40">
        <f>1-(G6/E6)</f>
        <v>0.6004260651629072</v>
      </c>
      <c r="J6" s="41">
        <v>34</v>
      </c>
      <c r="K6" s="2"/>
      <c r="L6" s="3"/>
      <c r="M6" s="3"/>
      <c r="N6" s="3"/>
      <c r="O6" s="3"/>
      <c r="P6" s="3"/>
      <c r="Q6" s="3"/>
      <c r="R6" s="1"/>
    </row>
    <row r="7" spans="1:18" customFormat="1" ht="40.5" customHeight="1">
      <c r="A7" s="1"/>
      <c r="B7" s="1"/>
      <c r="C7" s="42"/>
      <c r="D7" s="43" t="s">
        <v>13</v>
      </c>
      <c r="E7" s="44">
        <v>299</v>
      </c>
      <c r="F7" s="44">
        <f>E7*J7</f>
        <v>8073</v>
      </c>
      <c r="G7" s="45">
        <v>105.93</v>
      </c>
      <c r="H7" s="44">
        <f>G7*J7</f>
        <v>2860.11</v>
      </c>
      <c r="I7" s="46">
        <f>1-(G7/E7)</f>
        <v>0.64571906354515041</v>
      </c>
      <c r="J7" s="47">
        <v>27</v>
      </c>
      <c r="K7" s="2"/>
      <c r="L7" s="3"/>
      <c r="M7" s="3"/>
      <c r="N7" s="3"/>
      <c r="O7" s="3"/>
      <c r="P7" s="3"/>
      <c r="Q7" s="3"/>
      <c r="R7" s="1"/>
    </row>
    <row r="8" spans="1:18" customFormat="1" ht="7.5" customHeight="1">
      <c r="A8" s="1"/>
      <c r="B8" s="1"/>
      <c r="C8" s="3"/>
      <c r="D8" s="23"/>
      <c r="E8" s="24"/>
      <c r="F8" s="24"/>
      <c r="G8" s="25"/>
      <c r="H8" s="26"/>
      <c r="I8" s="27"/>
      <c r="J8" s="28"/>
      <c r="K8" s="2"/>
      <c r="L8" s="3"/>
      <c r="M8" s="3"/>
      <c r="N8" s="3"/>
      <c r="O8" s="3"/>
      <c r="P8" s="3"/>
      <c r="Q8" s="3"/>
      <c r="R8" s="1"/>
    </row>
    <row r="9" spans="1:18" customFormat="1" ht="54" customHeight="1">
      <c r="A9" s="1" t="s">
        <v>11</v>
      </c>
      <c r="B9" s="1"/>
      <c r="C9" s="29"/>
      <c r="D9" s="30" t="s">
        <v>14</v>
      </c>
      <c r="E9" s="31">
        <v>449</v>
      </c>
      <c r="F9" s="31">
        <f>E9*J9</f>
        <v>9429</v>
      </c>
      <c r="G9" s="48">
        <v>212.93</v>
      </c>
      <c r="H9" s="49">
        <f>G9*J9</f>
        <v>4471.53</v>
      </c>
      <c r="I9" s="33">
        <f>1-(G9/E9)</f>
        <v>0.5257683741648107</v>
      </c>
      <c r="J9" s="34">
        <v>21</v>
      </c>
      <c r="K9" s="2"/>
      <c r="L9" s="3"/>
      <c r="M9" s="3"/>
      <c r="N9" s="3"/>
      <c r="O9" s="3"/>
      <c r="P9" s="3"/>
      <c r="Q9" s="3"/>
      <c r="R9" s="1"/>
    </row>
    <row r="10" spans="1:18" customFormat="1" ht="69.75" customHeight="1">
      <c r="A10" s="1" t="s">
        <v>11</v>
      </c>
      <c r="B10" s="1"/>
      <c r="C10" s="42"/>
      <c r="D10" s="43" t="s">
        <v>15</v>
      </c>
      <c r="E10" s="44">
        <v>399</v>
      </c>
      <c r="F10" s="44">
        <f>E10*J10</f>
        <v>798</v>
      </c>
      <c r="G10" s="50">
        <v>212.93</v>
      </c>
      <c r="H10" s="51">
        <f>G10*J10</f>
        <v>425.86</v>
      </c>
      <c r="I10" s="46">
        <f>1-(G10/E10)</f>
        <v>0.46634085213032583</v>
      </c>
      <c r="J10" s="47">
        <v>2</v>
      </c>
      <c r="K10" s="2"/>
      <c r="L10" s="3"/>
      <c r="M10" s="3"/>
      <c r="N10" s="3"/>
      <c r="O10" s="3"/>
      <c r="P10" s="3"/>
      <c r="Q10" s="3"/>
      <c r="R10" s="1"/>
    </row>
    <row r="11" spans="1:18" customFormat="1" ht="7.5" customHeight="1">
      <c r="A11" s="1"/>
      <c r="B11" s="1"/>
      <c r="C11" s="3"/>
      <c r="D11" s="23"/>
      <c r="E11" s="24"/>
      <c r="F11" s="24"/>
      <c r="G11" s="25"/>
      <c r="H11" s="26"/>
      <c r="I11" s="27"/>
      <c r="J11" s="28"/>
      <c r="K11" s="2"/>
      <c r="L11" s="3"/>
      <c r="M11" s="3"/>
      <c r="N11" s="3"/>
      <c r="O11" s="3"/>
      <c r="P11" s="3"/>
      <c r="Q11" s="3"/>
      <c r="R11" s="1"/>
    </row>
    <row r="12" spans="1:18" customFormat="1" ht="15" customHeight="1">
      <c r="A12" s="1"/>
      <c r="B12" s="1"/>
      <c r="C12" s="146" t="s">
        <v>16</v>
      </c>
      <c r="D12" s="147"/>
      <c r="E12" s="147"/>
      <c r="F12" s="147"/>
      <c r="G12" s="147"/>
      <c r="H12" s="147"/>
      <c r="I12" s="147"/>
      <c r="J12" s="148"/>
      <c r="K12" s="2"/>
      <c r="L12" s="3"/>
      <c r="M12" s="3"/>
      <c r="N12" s="3"/>
      <c r="O12" s="3"/>
      <c r="P12" s="3"/>
      <c r="Q12" s="3"/>
      <c r="R12" s="1"/>
    </row>
    <row r="13" spans="1:18" customFormat="1">
      <c r="A13" s="1"/>
      <c r="B13" s="1"/>
      <c r="C13" s="36"/>
      <c r="D13" s="52" t="s">
        <v>17</v>
      </c>
      <c r="E13" s="53">
        <v>271</v>
      </c>
      <c r="F13" s="53">
        <f t="shared" ref="F13:F16" si="0">E13*J13</f>
        <v>271</v>
      </c>
      <c r="G13" s="54">
        <v>105.93</v>
      </c>
      <c r="H13" s="55">
        <f t="shared" ref="H13:H16" si="1">G13*J13</f>
        <v>105.93</v>
      </c>
      <c r="I13" s="56">
        <f t="shared" ref="I13:I16" si="2">1-(G13/E13)</f>
        <v>0.60911439114391142</v>
      </c>
      <c r="J13" s="57">
        <v>1</v>
      </c>
      <c r="K13" s="35">
        <f>1-(G9/E9)</f>
        <v>0.5257683741648107</v>
      </c>
      <c r="L13" s="3"/>
      <c r="M13" s="3"/>
      <c r="N13" s="3"/>
      <c r="O13" s="3"/>
      <c r="P13" s="3"/>
      <c r="Q13" s="3"/>
      <c r="R13" s="1"/>
    </row>
    <row r="14" spans="1:18" customFormat="1">
      <c r="A14" s="1" t="s">
        <v>11</v>
      </c>
      <c r="B14" s="1"/>
      <c r="C14" s="36"/>
      <c r="D14" s="52" t="s">
        <v>18</v>
      </c>
      <c r="E14" s="53">
        <v>340</v>
      </c>
      <c r="F14" s="53">
        <f t="shared" si="0"/>
        <v>2040</v>
      </c>
      <c r="G14" s="54">
        <v>105.93</v>
      </c>
      <c r="H14" s="55">
        <f t="shared" si="1"/>
        <v>635.58000000000004</v>
      </c>
      <c r="I14" s="56">
        <f t="shared" si="2"/>
        <v>0.68844117647058822</v>
      </c>
      <c r="J14" s="57">
        <v>6</v>
      </c>
      <c r="K14" s="2"/>
      <c r="L14" s="3"/>
      <c r="M14" s="3"/>
      <c r="N14" s="3"/>
      <c r="O14" s="3"/>
      <c r="P14" s="3"/>
      <c r="Q14" s="3"/>
      <c r="R14" s="1"/>
    </row>
    <row r="15" spans="1:18" customFormat="1">
      <c r="A15" s="1"/>
      <c r="B15" s="1"/>
      <c r="C15" s="36"/>
      <c r="D15" s="52" t="s">
        <v>19</v>
      </c>
      <c r="E15" s="53">
        <v>269</v>
      </c>
      <c r="F15" s="53">
        <f t="shared" si="0"/>
        <v>1614</v>
      </c>
      <c r="G15" s="54">
        <v>105.93</v>
      </c>
      <c r="H15" s="55">
        <f t="shared" si="1"/>
        <v>635.58000000000004</v>
      </c>
      <c r="I15" s="56">
        <f t="shared" si="2"/>
        <v>0.6062081784386617</v>
      </c>
      <c r="J15" s="57">
        <v>6</v>
      </c>
      <c r="K15" s="58"/>
      <c r="L15" s="59"/>
      <c r="M15" s="59"/>
      <c r="N15" s="59"/>
      <c r="O15" s="59"/>
      <c r="P15" s="59"/>
      <c r="Q15" s="59"/>
      <c r="R15" s="1"/>
    </row>
    <row r="16" spans="1:18" customFormat="1">
      <c r="A16" s="1"/>
      <c r="B16" s="1"/>
      <c r="C16" s="42"/>
      <c r="D16" s="60" t="s">
        <v>20</v>
      </c>
      <c r="E16" s="61">
        <v>70</v>
      </c>
      <c r="F16" s="61">
        <f t="shared" si="0"/>
        <v>1260</v>
      </c>
      <c r="G16" s="62">
        <v>20.329999999999998</v>
      </c>
      <c r="H16" s="63">
        <f t="shared" si="1"/>
        <v>365.93999999999994</v>
      </c>
      <c r="I16" s="64">
        <f t="shared" si="2"/>
        <v>0.70957142857142852</v>
      </c>
      <c r="J16" s="65">
        <v>18</v>
      </c>
      <c r="K16" s="2"/>
      <c r="L16" s="3"/>
      <c r="M16" s="3"/>
      <c r="N16" s="3"/>
      <c r="O16" s="3"/>
      <c r="P16" s="3"/>
      <c r="Q16" s="3"/>
      <c r="R16" s="1"/>
    </row>
    <row r="17" spans="1:18" customFormat="1" ht="7.5" customHeight="1">
      <c r="A17" s="1"/>
      <c r="B17" s="1"/>
      <c r="C17" s="3"/>
      <c r="D17" s="23"/>
      <c r="E17" s="24"/>
      <c r="F17" s="24"/>
      <c r="G17" s="25"/>
      <c r="H17" s="26"/>
      <c r="I17" s="27"/>
      <c r="J17" s="28"/>
      <c r="K17" s="2"/>
      <c r="L17" s="3"/>
      <c r="M17" s="3"/>
      <c r="N17" s="3"/>
      <c r="O17" s="3"/>
      <c r="P17" s="3"/>
      <c r="Q17" s="3"/>
      <c r="R17" s="1"/>
    </row>
    <row r="18" spans="1:18" customFormat="1" ht="60" customHeight="1">
      <c r="A18" s="1"/>
      <c r="B18" s="1"/>
      <c r="C18" s="29"/>
      <c r="D18" s="30" t="s">
        <v>21</v>
      </c>
      <c r="E18" s="31">
        <v>349</v>
      </c>
      <c r="F18" s="31">
        <f>E18*J18</f>
        <v>349</v>
      </c>
      <c r="G18" s="48">
        <v>105.93</v>
      </c>
      <c r="H18" s="49">
        <f>G18*J18</f>
        <v>105.93</v>
      </c>
      <c r="I18" s="33">
        <f>1-(G18/E18)</f>
        <v>0.69647564469914036</v>
      </c>
      <c r="J18" s="34">
        <v>1</v>
      </c>
      <c r="K18" s="35">
        <f>1-(G18/E18)</f>
        <v>0.69647564469914036</v>
      </c>
      <c r="L18" s="3"/>
      <c r="M18" s="3"/>
      <c r="N18" s="3"/>
      <c r="O18" s="3"/>
      <c r="P18" s="3"/>
      <c r="Q18" s="3"/>
      <c r="R18" s="1"/>
    </row>
    <row r="19" spans="1:18" customFormat="1" ht="59.25" customHeight="1">
      <c r="A19" s="1" t="s">
        <v>11</v>
      </c>
      <c r="B19" s="1"/>
      <c r="C19" s="42"/>
      <c r="D19" s="43" t="s">
        <v>22</v>
      </c>
      <c r="E19" s="44">
        <v>349</v>
      </c>
      <c r="F19" s="44">
        <f>E19*J19</f>
        <v>698</v>
      </c>
      <c r="G19" s="50">
        <v>105.93</v>
      </c>
      <c r="H19" s="51">
        <f>G19*J19</f>
        <v>211.86</v>
      </c>
      <c r="I19" s="46">
        <f>1-(G19/E19)</f>
        <v>0.69647564469914036</v>
      </c>
      <c r="J19" s="66">
        <v>2</v>
      </c>
      <c r="K19" s="2"/>
      <c r="L19" s="3"/>
      <c r="M19" s="3"/>
      <c r="N19" s="3"/>
      <c r="O19" s="3"/>
      <c r="P19" s="3"/>
      <c r="Q19" s="3"/>
      <c r="R19" s="1"/>
    </row>
    <row r="20" spans="1:18" customFormat="1" ht="7.5" customHeight="1">
      <c r="A20" s="1"/>
      <c r="B20" s="1"/>
      <c r="C20" s="3"/>
      <c r="D20" s="23"/>
      <c r="E20" s="24"/>
      <c r="F20" s="24"/>
      <c r="G20" s="25"/>
      <c r="H20" s="26"/>
      <c r="I20" s="27"/>
      <c r="J20" s="28"/>
      <c r="K20" s="2"/>
      <c r="L20" s="3"/>
      <c r="M20" s="3"/>
      <c r="N20" s="3"/>
      <c r="O20" s="3"/>
      <c r="P20" s="3"/>
      <c r="Q20" s="3"/>
      <c r="R20" s="1"/>
    </row>
    <row r="21" spans="1:18" customFormat="1" ht="15" customHeight="1">
      <c r="A21" s="1"/>
      <c r="B21" s="1"/>
      <c r="C21" s="146" t="s">
        <v>23</v>
      </c>
      <c r="D21" s="147"/>
      <c r="E21" s="147"/>
      <c r="F21" s="147"/>
      <c r="G21" s="147"/>
      <c r="H21" s="147"/>
      <c r="I21" s="147"/>
      <c r="J21" s="148"/>
      <c r="K21" s="2"/>
      <c r="L21" s="3"/>
      <c r="M21" s="3"/>
      <c r="N21" s="3"/>
      <c r="O21" s="3"/>
      <c r="P21" s="3"/>
      <c r="Q21" s="3"/>
      <c r="R21" s="1"/>
    </row>
    <row r="22" spans="1:18" customFormat="1">
      <c r="A22" s="1"/>
      <c r="B22" s="1"/>
      <c r="C22" s="36"/>
      <c r="D22" s="52" t="s">
        <v>24</v>
      </c>
      <c r="E22" s="53">
        <v>125</v>
      </c>
      <c r="F22" s="53">
        <f t="shared" ref="F22:F23" si="3">E22*J22</f>
        <v>4000</v>
      </c>
      <c r="G22" s="54">
        <v>52.43</v>
      </c>
      <c r="H22" s="55">
        <f t="shared" ref="H22:H23" si="4">G22*J22</f>
        <v>1677.76</v>
      </c>
      <c r="I22" s="56">
        <f t="shared" ref="I22:I23" si="5">1-(G22/E22)</f>
        <v>0.58055999999999996</v>
      </c>
      <c r="J22" s="57">
        <v>32</v>
      </c>
      <c r="K22" s="35">
        <f>1-(G22/E22)</f>
        <v>0.58055999999999996</v>
      </c>
      <c r="L22" s="3"/>
      <c r="M22" s="3"/>
      <c r="N22" s="3"/>
      <c r="O22" s="3"/>
      <c r="P22" s="3"/>
      <c r="Q22" s="3"/>
      <c r="R22" s="1"/>
    </row>
    <row r="23" spans="1:18" customFormat="1">
      <c r="A23" s="1" t="s">
        <v>11</v>
      </c>
      <c r="B23" s="1"/>
      <c r="C23" s="42"/>
      <c r="D23" s="60" t="s">
        <v>25</v>
      </c>
      <c r="E23" s="61">
        <v>105</v>
      </c>
      <c r="F23" s="61">
        <f t="shared" si="3"/>
        <v>630</v>
      </c>
      <c r="G23" s="62">
        <v>52.43</v>
      </c>
      <c r="H23" s="63">
        <f t="shared" si="4"/>
        <v>314.58</v>
      </c>
      <c r="I23" s="64">
        <f t="shared" si="5"/>
        <v>0.50066666666666659</v>
      </c>
      <c r="J23" s="65">
        <v>6</v>
      </c>
      <c r="K23" s="2"/>
      <c r="L23" s="3"/>
      <c r="M23" s="3"/>
      <c r="N23" s="3"/>
      <c r="O23" s="3"/>
      <c r="P23" s="3"/>
      <c r="Q23" s="3"/>
      <c r="R23" s="1"/>
    </row>
    <row r="24" spans="1:18" customFormat="1" ht="7.5" customHeight="1">
      <c r="A24" s="1"/>
      <c r="B24" s="1"/>
      <c r="C24" s="3"/>
      <c r="D24" s="23"/>
      <c r="E24" s="24"/>
      <c r="F24" s="24"/>
      <c r="G24" s="25"/>
      <c r="H24" s="26"/>
      <c r="I24" s="27"/>
      <c r="J24" s="28"/>
      <c r="K24" s="2"/>
      <c r="L24" s="3"/>
      <c r="M24" s="3"/>
      <c r="N24" s="3"/>
      <c r="O24" s="3"/>
      <c r="P24" s="3"/>
      <c r="Q24" s="3"/>
      <c r="R24" s="1"/>
    </row>
    <row r="25" spans="1:18" customFormat="1" ht="119.25" customHeight="1">
      <c r="A25" s="1" t="s">
        <v>11</v>
      </c>
      <c r="B25" s="1"/>
      <c r="C25" s="67"/>
      <c r="D25" s="14" t="s">
        <v>26</v>
      </c>
      <c r="E25" s="15">
        <v>415</v>
      </c>
      <c r="F25" s="15">
        <f>E25*J25</f>
        <v>415</v>
      </c>
      <c r="G25" s="16">
        <v>212.93</v>
      </c>
      <c r="H25" s="17">
        <f>G25*J25</f>
        <v>212.93</v>
      </c>
      <c r="I25" s="18">
        <f>1-(G25/E25)</f>
        <v>0.48691566265060238</v>
      </c>
      <c r="J25" s="19">
        <v>1</v>
      </c>
      <c r="K25" s="2"/>
      <c r="L25" s="3"/>
      <c r="M25" s="3"/>
      <c r="N25" s="3"/>
      <c r="O25" s="3"/>
      <c r="P25" s="3"/>
      <c r="Q25" s="3"/>
      <c r="R25" s="1"/>
    </row>
    <row r="26" spans="1:18" customFormat="1" ht="7.5" customHeight="1">
      <c r="A26" s="1"/>
      <c r="B26" s="1"/>
      <c r="C26" s="3"/>
      <c r="D26" s="23"/>
      <c r="E26" s="24"/>
      <c r="F26" s="24"/>
      <c r="G26" s="25"/>
      <c r="H26" s="26"/>
      <c r="I26" s="27"/>
      <c r="J26" s="28"/>
      <c r="K26" s="2"/>
      <c r="L26" s="3"/>
      <c r="M26" s="3"/>
      <c r="N26" s="3"/>
      <c r="O26" s="3"/>
      <c r="P26" s="3"/>
      <c r="Q26" s="3"/>
      <c r="R26" s="1"/>
    </row>
    <row r="27" spans="1:18" customFormat="1" ht="15" customHeight="1">
      <c r="A27" s="1"/>
      <c r="B27" s="1"/>
      <c r="C27" s="146" t="s">
        <v>27</v>
      </c>
      <c r="D27" s="147"/>
      <c r="E27" s="147"/>
      <c r="F27" s="147"/>
      <c r="G27" s="147"/>
      <c r="H27" s="147"/>
      <c r="I27" s="147"/>
      <c r="J27" s="148"/>
      <c r="K27" s="2"/>
      <c r="L27" s="3"/>
      <c r="M27" s="3"/>
      <c r="N27" s="3"/>
      <c r="O27" s="3"/>
      <c r="P27" s="3"/>
      <c r="Q27" s="3"/>
      <c r="R27" s="1"/>
    </row>
    <row r="28" spans="1:18" customFormat="1">
      <c r="A28" s="1" t="s">
        <v>11</v>
      </c>
      <c r="B28" s="1"/>
      <c r="C28" s="36"/>
      <c r="D28" s="52" t="s">
        <v>28</v>
      </c>
      <c r="E28" s="53">
        <v>303</v>
      </c>
      <c r="F28" s="53">
        <f t="shared" ref="F28:F35" si="6">E28*J28</f>
        <v>303</v>
      </c>
      <c r="G28" s="54">
        <v>52.43</v>
      </c>
      <c r="H28" s="55">
        <f t="shared" ref="H28:H35" si="7">G28*J28</f>
        <v>52.43</v>
      </c>
      <c r="I28" s="56">
        <f t="shared" ref="I28:I35" si="8">1-(G28/E28)</f>
        <v>0.82696369636963696</v>
      </c>
      <c r="J28" s="57">
        <v>1</v>
      </c>
      <c r="K28" s="2"/>
      <c r="L28" s="3"/>
      <c r="M28" s="3"/>
      <c r="N28" s="3"/>
      <c r="O28" s="3"/>
      <c r="P28" s="3"/>
      <c r="Q28" s="3"/>
      <c r="R28" s="1"/>
    </row>
    <row r="29" spans="1:18">
      <c r="C29" s="36"/>
      <c r="D29" s="52" t="s">
        <v>29</v>
      </c>
      <c r="E29" s="53">
        <v>153</v>
      </c>
      <c r="F29" s="53">
        <f t="shared" si="6"/>
        <v>6579</v>
      </c>
      <c r="G29" s="54">
        <v>52.43</v>
      </c>
      <c r="H29" s="55">
        <f t="shared" si="7"/>
        <v>2254.4899999999998</v>
      </c>
      <c r="I29" s="56">
        <f t="shared" si="8"/>
        <v>0.65732026143790856</v>
      </c>
      <c r="J29" s="57">
        <v>43</v>
      </c>
    </row>
    <row r="30" spans="1:18">
      <c r="C30" s="36"/>
      <c r="D30" s="52" t="s">
        <v>30</v>
      </c>
      <c r="E30" s="53">
        <v>73</v>
      </c>
      <c r="F30" s="53">
        <f t="shared" si="6"/>
        <v>438</v>
      </c>
      <c r="G30" s="54">
        <v>10.7</v>
      </c>
      <c r="H30" s="55">
        <f t="shared" si="7"/>
        <v>64.199999999999989</v>
      </c>
      <c r="I30" s="56">
        <f t="shared" si="8"/>
        <v>0.85342465753424657</v>
      </c>
      <c r="J30" s="57">
        <v>6</v>
      </c>
    </row>
    <row r="31" spans="1:18">
      <c r="C31" s="36"/>
      <c r="D31" s="52" t="s">
        <v>31</v>
      </c>
      <c r="E31" s="53">
        <v>223</v>
      </c>
      <c r="F31" s="53">
        <f t="shared" si="6"/>
        <v>223</v>
      </c>
      <c r="G31" s="54">
        <v>74.900000000000006</v>
      </c>
      <c r="H31" s="55">
        <f t="shared" si="7"/>
        <v>74.900000000000006</v>
      </c>
      <c r="I31" s="56">
        <f t="shared" si="8"/>
        <v>0.66412556053811655</v>
      </c>
      <c r="J31" s="57">
        <v>1</v>
      </c>
      <c r="K31" s="35"/>
    </row>
    <row r="32" spans="1:18">
      <c r="C32" s="36"/>
      <c r="D32" s="52" t="s">
        <v>32</v>
      </c>
      <c r="E32" s="53">
        <v>275</v>
      </c>
      <c r="F32" s="53">
        <f t="shared" si="6"/>
        <v>550</v>
      </c>
      <c r="G32" s="54">
        <v>105.93</v>
      </c>
      <c r="H32" s="55">
        <f t="shared" si="7"/>
        <v>211.86</v>
      </c>
      <c r="I32" s="56">
        <f t="shared" si="8"/>
        <v>0.61480000000000001</v>
      </c>
      <c r="J32" s="57">
        <v>2</v>
      </c>
      <c r="K32" s="35"/>
    </row>
    <row r="33" spans="1:18">
      <c r="C33" s="36"/>
      <c r="D33" s="52" t="s">
        <v>33</v>
      </c>
      <c r="E33" s="53">
        <v>225</v>
      </c>
      <c r="F33" s="53">
        <f t="shared" si="6"/>
        <v>225</v>
      </c>
      <c r="G33" s="54">
        <v>52.43</v>
      </c>
      <c r="H33" s="55">
        <f t="shared" si="7"/>
        <v>52.43</v>
      </c>
      <c r="I33" s="56">
        <f t="shared" si="8"/>
        <v>0.76697777777777776</v>
      </c>
      <c r="J33" s="57">
        <v>1</v>
      </c>
      <c r="K33" s="35"/>
    </row>
    <row r="34" spans="1:18">
      <c r="C34" s="36"/>
      <c r="D34" s="52" t="s">
        <v>34</v>
      </c>
      <c r="E34" s="53">
        <v>291</v>
      </c>
      <c r="F34" s="53">
        <f t="shared" si="6"/>
        <v>582</v>
      </c>
      <c r="G34" s="54">
        <v>52.43</v>
      </c>
      <c r="H34" s="55">
        <f t="shared" si="7"/>
        <v>104.86</v>
      </c>
      <c r="I34" s="56">
        <f t="shared" si="8"/>
        <v>0.81982817869415814</v>
      </c>
      <c r="J34" s="57">
        <v>2</v>
      </c>
      <c r="K34" s="35"/>
    </row>
    <row r="35" spans="1:18">
      <c r="C35" s="42"/>
      <c r="D35" s="60" t="s">
        <v>35</v>
      </c>
      <c r="E35" s="61">
        <v>211</v>
      </c>
      <c r="F35" s="61">
        <f t="shared" si="6"/>
        <v>1477</v>
      </c>
      <c r="G35" s="62">
        <v>52.43</v>
      </c>
      <c r="H35" s="63">
        <f t="shared" si="7"/>
        <v>367.01</v>
      </c>
      <c r="I35" s="64">
        <f t="shared" si="8"/>
        <v>0.75151658767772511</v>
      </c>
      <c r="J35" s="65">
        <v>7</v>
      </c>
      <c r="K35" s="35"/>
    </row>
    <row r="36" spans="1:18" customFormat="1" ht="7.5" customHeight="1">
      <c r="A36" s="1"/>
      <c r="B36" s="1"/>
      <c r="C36" s="3"/>
      <c r="D36" s="23"/>
      <c r="E36" s="24"/>
      <c r="F36" s="24"/>
      <c r="G36" s="25"/>
      <c r="H36" s="26"/>
      <c r="I36" s="27"/>
      <c r="J36" s="28"/>
      <c r="K36" s="2"/>
      <c r="L36" s="3"/>
      <c r="M36" s="3"/>
      <c r="N36" s="3"/>
      <c r="O36" s="3"/>
      <c r="P36" s="3"/>
      <c r="Q36" s="3"/>
      <c r="R36" s="1"/>
    </row>
    <row r="37" spans="1:18" ht="63" customHeight="1">
      <c r="C37" s="29"/>
      <c r="D37" s="30" t="s">
        <v>36</v>
      </c>
      <c r="E37" s="31">
        <v>350</v>
      </c>
      <c r="F37" s="31">
        <f>E37*J37</f>
        <v>10850</v>
      </c>
      <c r="G37" s="48">
        <v>106</v>
      </c>
      <c r="H37" s="49">
        <f t="shared" ref="H37:H38" si="9">G37*J37</f>
        <v>3286</v>
      </c>
      <c r="I37" s="33">
        <f>1-(G37/E37)</f>
        <v>0.69714285714285706</v>
      </c>
      <c r="J37" s="34">
        <v>31</v>
      </c>
      <c r="K37" s="35"/>
    </row>
    <row r="38" spans="1:18" ht="57.75" customHeight="1">
      <c r="C38" s="42"/>
      <c r="D38" s="43" t="s">
        <v>37</v>
      </c>
      <c r="E38" s="44">
        <v>300</v>
      </c>
      <c r="F38" s="44">
        <f>E38*J38</f>
        <v>1200</v>
      </c>
      <c r="G38" s="50">
        <v>159</v>
      </c>
      <c r="H38" s="68">
        <f t="shared" si="9"/>
        <v>636</v>
      </c>
      <c r="I38" s="46">
        <f>1-(G38/E38)</f>
        <v>0.47</v>
      </c>
      <c r="J38" s="47">
        <v>4</v>
      </c>
      <c r="K38" s="35"/>
    </row>
    <row r="39" spans="1:18" customFormat="1" ht="7.5" customHeight="1">
      <c r="A39" s="1"/>
      <c r="B39" s="1"/>
      <c r="C39" s="3"/>
      <c r="D39" s="23"/>
      <c r="E39" s="24"/>
      <c r="F39" s="24"/>
      <c r="G39" s="25"/>
      <c r="H39" s="26"/>
      <c r="I39" s="27"/>
      <c r="J39" s="28"/>
      <c r="K39" s="2"/>
      <c r="L39" s="3"/>
      <c r="M39" s="3"/>
      <c r="N39" s="3"/>
      <c r="O39" s="3"/>
      <c r="P39" s="3"/>
      <c r="Q39" s="3"/>
      <c r="R39" s="1"/>
    </row>
    <row r="40" spans="1:18" customFormat="1" ht="15" customHeight="1">
      <c r="A40" s="1"/>
      <c r="B40" s="1"/>
      <c r="C40" s="146" t="s">
        <v>38</v>
      </c>
      <c r="D40" s="147"/>
      <c r="E40" s="147"/>
      <c r="F40" s="147"/>
      <c r="G40" s="147"/>
      <c r="H40" s="147"/>
      <c r="I40" s="147"/>
      <c r="J40" s="148"/>
      <c r="K40" s="2"/>
      <c r="L40" s="3"/>
      <c r="M40" s="3"/>
      <c r="N40" s="3"/>
      <c r="O40" s="3"/>
      <c r="P40" s="3"/>
      <c r="Q40" s="3"/>
      <c r="R40" s="1"/>
    </row>
    <row r="41" spans="1:18" customFormat="1">
      <c r="A41" s="1"/>
      <c r="B41" s="1"/>
      <c r="C41" s="36"/>
      <c r="D41" s="52" t="s">
        <v>39</v>
      </c>
      <c r="E41" s="53">
        <v>215</v>
      </c>
      <c r="F41" s="53">
        <f t="shared" ref="F41:F43" si="10">E41*J41</f>
        <v>3225</v>
      </c>
      <c r="G41" s="54">
        <v>106</v>
      </c>
      <c r="H41" s="55">
        <f t="shared" ref="H41:H43" si="11">G41*J41</f>
        <v>1590</v>
      </c>
      <c r="I41" s="56">
        <f t="shared" ref="I41:I43" si="12">1-(G41/E41)</f>
        <v>0.50697674418604644</v>
      </c>
      <c r="J41" s="57">
        <v>15</v>
      </c>
      <c r="K41" s="2"/>
      <c r="L41" s="3"/>
      <c r="M41" s="3"/>
      <c r="N41" s="3"/>
      <c r="O41" s="3"/>
      <c r="P41" s="3"/>
      <c r="Q41" s="3"/>
      <c r="R41" s="1"/>
    </row>
    <row r="42" spans="1:18" customFormat="1">
      <c r="A42" s="1"/>
      <c r="B42" s="1"/>
      <c r="C42" s="36"/>
      <c r="D42" s="52" t="s">
        <v>40</v>
      </c>
      <c r="E42" s="53">
        <v>59</v>
      </c>
      <c r="F42" s="53">
        <f t="shared" si="10"/>
        <v>354</v>
      </c>
      <c r="G42" s="54">
        <v>31</v>
      </c>
      <c r="H42" s="55">
        <f t="shared" si="11"/>
        <v>186</v>
      </c>
      <c r="I42" s="56">
        <f t="shared" si="12"/>
        <v>0.47457627118644063</v>
      </c>
      <c r="J42" s="57">
        <v>6</v>
      </c>
      <c r="K42" s="2"/>
      <c r="L42" s="3"/>
      <c r="M42" s="3"/>
      <c r="N42" s="3"/>
      <c r="O42" s="3"/>
      <c r="P42" s="3"/>
      <c r="Q42" s="3"/>
      <c r="R42" s="1"/>
    </row>
    <row r="43" spans="1:18" customFormat="1">
      <c r="A43" s="1"/>
      <c r="B43" s="1"/>
      <c r="C43" s="42"/>
      <c r="D43" s="60" t="s">
        <v>41</v>
      </c>
      <c r="E43" s="61">
        <v>199</v>
      </c>
      <c r="F43" s="61">
        <f t="shared" si="10"/>
        <v>1592</v>
      </c>
      <c r="G43" s="62">
        <v>106</v>
      </c>
      <c r="H43" s="63">
        <f t="shared" si="11"/>
        <v>848</v>
      </c>
      <c r="I43" s="64">
        <f t="shared" si="12"/>
        <v>0.46733668341708545</v>
      </c>
      <c r="J43" s="65">
        <v>8</v>
      </c>
      <c r="K43" s="2"/>
      <c r="L43" s="3"/>
      <c r="M43" s="3"/>
      <c r="N43" s="3"/>
      <c r="O43" s="3"/>
      <c r="P43" s="3"/>
      <c r="Q43" s="3"/>
      <c r="R43" s="1"/>
    </row>
    <row r="44" spans="1:18" customFormat="1" ht="7.5" customHeight="1">
      <c r="A44" s="1"/>
      <c r="B44" s="1"/>
      <c r="C44" s="3"/>
      <c r="D44" s="23"/>
      <c r="E44" s="24"/>
      <c r="F44" s="24"/>
      <c r="G44" s="25"/>
      <c r="H44" s="26"/>
      <c r="I44" s="27"/>
      <c r="J44" s="28"/>
      <c r="K44" s="2"/>
      <c r="L44" s="3"/>
      <c r="M44" s="3"/>
      <c r="N44" s="3"/>
      <c r="O44" s="3"/>
      <c r="P44" s="3"/>
      <c r="Q44" s="3"/>
      <c r="R44" s="1"/>
    </row>
    <row r="45" spans="1:18" customFormat="1" ht="114" customHeight="1">
      <c r="A45" s="69" t="s">
        <v>42</v>
      </c>
      <c r="B45" s="1"/>
      <c r="C45" s="67"/>
      <c r="D45" s="14" t="s">
        <v>43</v>
      </c>
      <c r="E45" s="70">
        <v>519</v>
      </c>
      <c r="F45" s="70">
        <f>E45*J45</f>
        <v>16089</v>
      </c>
      <c r="G45" s="16">
        <v>213</v>
      </c>
      <c r="H45" s="17">
        <f>G45*J45</f>
        <v>6603</v>
      </c>
      <c r="I45" s="18">
        <f>1-(G45/E45)</f>
        <v>0.58959537572254339</v>
      </c>
      <c r="J45" s="19">
        <v>31</v>
      </c>
      <c r="K45" s="35">
        <f>1-(G37/E37)</f>
        <v>0.69714285714285706</v>
      </c>
      <c r="L45" s="3"/>
      <c r="M45" s="3"/>
      <c r="N45" s="3"/>
      <c r="O45" s="3"/>
      <c r="P45" s="3"/>
      <c r="Q45" s="3"/>
      <c r="R45" s="1"/>
    </row>
    <row r="46" spans="1:18" customFormat="1" ht="7.5" customHeight="1">
      <c r="A46" s="1"/>
      <c r="B46" s="1"/>
      <c r="C46" s="3"/>
      <c r="D46" s="23"/>
      <c r="E46" s="24"/>
      <c r="F46" s="24"/>
      <c r="G46" s="25"/>
      <c r="H46" s="26"/>
      <c r="I46" s="27"/>
      <c r="J46" s="28"/>
      <c r="K46" s="2"/>
      <c r="L46" s="3"/>
      <c r="M46" s="3"/>
      <c r="N46" s="3"/>
      <c r="O46" s="3"/>
      <c r="P46" s="3"/>
      <c r="Q46" s="3"/>
      <c r="R46" s="1"/>
    </row>
    <row r="47" spans="1:18" ht="45.75" customHeight="1">
      <c r="A47" s="1" t="s">
        <v>44</v>
      </c>
      <c r="C47" s="29"/>
      <c r="D47" s="30" t="s">
        <v>45</v>
      </c>
      <c r="E47" s="71">
        <v>649</v>
      </c>
      <c r="F47" s="71">
        <f>E47*J47</f>
        <v>1298</v>
      </c>
      <c r="G47" s="48">
        <v>320</v>
      </c>
      <c r="H47" s="72">
        <f>G47*J47</f>
        <v>640</v>
      </c>
      <c r="I47" s="33">
        <f>1-(G47/E47)</f>
        <v>0.50693374422187976</v>
      </c>
      <c r="J47" s="34">
        <v>2</v>
      </c>
      <c r="K47" s="35"/>
    </row>
    <row r="48" spans="1:18" ht="64.5" customHeight="1">
      <c r="A48" s="1" t="s">
        <v>44</v>
      </c>
      <c r="C48" s="42"/>
      <c r="D48" s="43" t="s">
        <v>46</v>
      </c>
      <c r="E48" s="73">
        <v>599</v>
      </c>
      <c r="F48" s="73">
        <f>E48*J48</f>
        <v>1198</v>
      </c>
      <c r="G48" s="50">
        <v>320</v>
      </c>
      <c r="H48" s="68">
        <f>G48*J48</f>
        <v>640</v>
      </c>
      <c r="I48" s="46">
        <f>1-(G48/E48)</f>
        <v>0.46577629382303842</v>
      </c>
      <c r="J48" s="47">
        <v>2</v>
      </c>
    </row>
    <row r="49" spans="1:18" customFormat="1" ht="7.5" customHeight="1">
      <c r="A49" s="1"/>
      <c r="B49" s="1"/>
      <c r="C49" s="3"/>
      <c r="D49" s="23"/>
      <c r="E49" s="24"/>
      <c r="F49" s="24"/>
      <c r="G49" s="25"/>
      <c r="H49" s="26"/>
      <c r="I49" s="27"/>
      <c r="J49" s="28"/>
      <c r="K49" s="2"/>
      <c r="L49" s="3"/>
      <c r="M49" s="3"/>
      <c r="N49" s="3"/>
      <c r="O49" s="3"/>
      <c r="P49" s="3"/>
      <c r="Q49" s="3"/>
      <c r="R49" s="1"/>
    </row>
    <row r="50" spans="1:18" ht="15" customHeight="1">
      <c r="C50" s="146" t="s">
        <v>47</v>
      </c>
      <c r="D50" s="147"/>
      <c r="E50" s="147"/>
      <c r="F50" s="147"/>
      <c r="G50" s="147"/>
      <c r="H50" s="147"/>
      <c r="I50" s="147"/>
      <c r="J50" s="148"/>
    </row>
    <row r="51" spans="1:18">
      <c r="A51" s="1" t="s">
        <v>48</v>
      </c>
      <c r="C51" s="36" t="s">
        <v>49</v>
      </c>
      <c r="D51" s="52" t="s">
        <v>50</v>
      </c>
      <c r="E51" s="53">
        <v>230</v>
      </c>
      <c r="F51" s="53">
        <f t="shared" ref="F51:F59" si="13">E51*J51</f>
        <v>460</v>
      </c>
      <c r="G51" s="54">
        <v>52.43</v>
      </c>
      <c r="H51" s="55">
        <f t="shared" ref="H51:H59" si="14">G51*J51</f>
        <v>104.86</v>
      </c>
      <c r="I51" s="56">
        <f t="shared" ref="I51:I59" si="15">1-(G51/E51)</f>
        <v>0.77204347826086961</v>
      </c>
      <c r="J51" s="57">
        <v>2</v>
      </c>
      <c r="K51" s="35">
        <f t="shared" ref="K51:K59" si="16">1-(G51/E51)</f>
        <v>0.77204347826086961</v>
      </c>
    </row>
    <row r="52" spans="1:18">
      <c r="A52" s="1" t="s">
        <v>48</v>
      </c>
      <c r="C52" s="36" t="s">
        <v>51</v>
      </c>
      <c r="D52" s="52" t="s">
        <v>52</v>
      </c>
      <c r="E52" s="53">
        <v>230</v>
      </c>
      <c r="F52" s="53">
        <f t="shared" si="13"/>
        <v>1380</v>
      </c>
      <c r="G52" s="54">
        <v>105.93</v>
      </c>
      <c r="H52" s="55">
        <f t="shared" si="14"/>
        <v>635.58000000000004</v>
      </c>
      <c r="I52" s="56">
        <f t="shared" si="15"/>
        <v>0.5394347826086956</v>
      </c>
      <c r="J52" s="57">
        <v>6</v>
      </c>
      <c r="K52" s="35">
        <f t="shared" si="16"/>
        <v>0.5394347826086956</v>
      </c>
    </row>
    <row r="53" spans="1:18">
      <c r="A53" s="1" t="s">
        <v>48</v>
      </c>
      <c r="C53" s="36" t="s">
        <v>53</v>
      </c>
      <c r="D53" s="52" t="s">
        <v>54</v>
      </c>
      <c r="E53" s="53">
        <v>89</v>
      </c>
      <c r="F53" s="53">
        <f t="shared" si="13"/>
        <v>1780</v>
      </c>
      <c r="G53" s="54">
        <v>31.03</v>
      </c>
      <c r="H53" s="55">
        <f t="shared" si="14"/>
        <v>620.6</v>
      </c>
      <c r="I53" s="56">
        <f t="shared" si="15"/>
        <v>0.65134831460674159</v>
      </c>
      <c r="J53" s="57">
        <v>20</v>
      </c>
      <c r="K53" s="35">
        <f t="shared" si="16"/>
        <v>0.65134831460674159</v>
      </c>
    </row>
    <row r="54" spans="1:18" customFormat="1">
      <c r="A54" s="1" t="s">
        <v>48</v>
      </c>
      <c r="B54" s="1"/>
      <c r="C54" s="36" t="s">
        <v>55</v>
      </c>
      <c r="D54" s="52" t="s">
        <v>56</v>
      </c>
      <c r="E54" s="53">
        <v>199</v>
      </c>
      <c r="F54" s="53">
        <f t="shared" si="13"/>
        <v>0</v>
      </c>
      <c r="G54" s="54">
        <v>105.93</v>
      </c>
      <c r="H54" s="55">
        <f t="shared" si="14"/>
        <v>0</v>
      </c>
      <c r="I54" s="56">
        <f t="shared" si="15"/>
        <v>0.46768844221105521</v>
      </c>
      <c r="J54" s="57">
        <v>0</v>
      </c>
      <c r="K54" s="35">
        <f t="shared" si="16"/>
        <v>0.46768844221105521</v>
      </c>
      <c r="L54" s="3"/>
      <c r="M54" s="3"/>
      <c r="N54" s="3"/>
      <c r="O54" s="3"/>
      <c r="P54" s="3"/>
      <c r="Q54" s="3"/>
      <c r="R54" s="1"/>
    </row>
    <row r="55" spans="1:18" customFormat="1">
      <c r="A55" s="1" t="s">
        <v>48</v>
      </c>
      <c r="B55" s="1"/>
      <c r="C55" s="36" t="s">
        <v>57</v>
      </c>
      <c r="D55" s="52" t="s">
        <v>58</v>
      </c>
      <c r="E55" s="53">
        <v>319</v>
      </c>
      <c r="F55" s="53">
        <f t="shared" si="13"/>
        <v>638</v>
      </c>
      <c r="G55" s="54">
        <v>105.93</v>
      </c>
      <c r="H55" s="55">
        <f t="shared" si="14"/>
        <v>211.86</v>
      </c>
      <c r="I55" s="56">
        <f t="shared" si="15"/>
        <v>0.66793103448275859</v>
      </c>
      <c r="J55" s="57">
        <v>2</v>
      </c>
      <c r="K55" s="35">
        <f t="shared" si="16"/>
        <v>0.66793103448275859</v>
      </c>
      <c r="L55" s="3"/>
      <c r="M55" s="3"/>
      <c r="N55" s="3"/>
      <c r="O55" s="3"/>
      <c r="P55" s="3"/>
      <c r="Q55" s="3"/>
      <c r="R55" s="1"/>
    </row>
    <row r="56" spans="1:18" customFormat="1">
      <c r="A56" s="1" t="s">
        <v>48</v>
      </c>
      <c r="B56" s="1"/>
      <c r="C56" s="36" t="s">
        <v>59</v>
      </c>
      <c r="D56" s="52" t="s">
        <v>60</v>
      </c>
      <c r="E56" s="53">
        <v>349</v>
      </c>
      <c r="F56" s="53">
        <f t="shared" si="13"/>
        <v>1047</v>
      </c>
      <c r="G56" s="54">
        <v>105.93</v>
      </c>
      <c r="H56" s="55">
        <f t="shared" si="14"/>
        <v>317.79000000000002</v>
      </c>
      <c r="I56" s="56">
        <f t="shared" si="15"/>
        <v>0.69647564469914036</v>
      </c>
      <c r="J56" s="57">
        <v>3</v>
      </c>
      <c r="K56" s="35">
        <f t="shared" si="16"/>
        <v>0.69647564469914036</v>
      </c>
      <c r="L56" s="3"/>
      <c r="M56" s="3"/>
      <c r="N56" s="3"/>
      <c r="O56" s="3"/>
      <c r="P56" s="3"/>
      <c r="Q56" s="3"/>
      <c r="R56" s="1"/>
    </row>
    <row r="57" spans="1:18" customFormat="1">
      <c r="A57" s="1" t="s">
        <v>48</v>
      </c>
      <c r="B57" s="1"/>
      <c r="C57" s="36" t="s">
        <v>61</v>
      </c>
      <c r="D57" s="52" t="s">
        <v>62</v>
      </c>
      <c r="E57" s="53">
        <v>412</v>
      </c>
      <c r="F57" s="53">
        <f t="shared" si="13"/>
        <v>37904</v>
      </c>
      <c r="G57" s="54">
        <v>212.93</v>
      </c>
      <c r="H57" s="55">
        <f t="shared" si="14"/>
        <v>19589.560000000001</v>
      </c>
      <c r="I57" s="56">
        <f t="shared" si="15"/>
        <v>0.4831796116504854</v>
      </c>
      <c r="J57" s="57">
        <v>92</v>
      </c>
      <c r="K57" s="35">
        <f t="shared" si="16"/>
        <v>0.4831796116504854</v>
      </c>
      <c r="L57" s="3"/>
      <c r="M57" s="3"/>
      <c r="N57" s="3"/>
      <c r="O57" s="3"/>
      <c r="P57" s="3"/>
      <c r="Q57" s="3"/>
      <c r="R57" s="1"/>
    </row>
    <row r="58" spans="1:18" customFormat="1">
      <c r="A58" s="1" t="s">
        <v>48</v>
      </c>
      <c r="B58" s="1"/>
      <c r="C58" s="36" t="s">
        <v>63</v>
      </c>
      <c r="D58" s="52" t="s">
        <v>64</v>
      </c>
      <c r="E58" s="53">
        <v>89</v>
      </c>
      <c r="F58" s="53">
        <f t="shared" si="13"/>
        <v>8277</v>
      </c>
      <c r="G58" s="54">
        <v>31.03</v>
      </c>
      <c r="H58" s="55">
        <f t="shared" si="14"/>
        <v>2885.79</v>
      </c>
      <c r="I58" s="56">
        <f t="shared" si="15"/>
        <v>0.65134831460674159</v>
      </c>
      <c r="J58" s="57">
        <v>93</v>
      </c>
      <c r="K58" s="35">
        <f t="shared" si="16"/>
        <v>0.65134831460674159</v>
      </c>
      <c r="L58" s="3"/>
      <c r="M58" s="3"/>
      <c r="N58" s="3"/>
      <c r="O58" s="3"/>
      <c r="P58" s="3"/>
      <c r="Q58" s="3"/>
      <c r="R58" s="1"/>
    </row>
    <row r="59" spans="1:18" customFormat="1">
      <c r="A59" s="1" t="s">
        <v>48</v>
      </c>
      <c r="B59" s="1"/>
      <c r="C59" s="42" t="s">
        <v>65</v>
      </c>
      <c r="D59" s="60" t="s">
        <v>66</v>
      </c>
      <c r="E59" s="61">
        <v>199</v>
      </c>
      <c r="F59" s="61">
        <f t="shared" si="13"/>
        <v>1592</v>
      </c>
      <c r="G59" s="62">
        <v>105.93</v>
      </c>
      <c r="H59" s="63">
        <f t="shared" si="14"/>
        <v>847.44</v>
      </c>
      <c r="I59" s="64">
        <f t="shared" si="15"/>
        <v>0.46768844221105521</v>
      </c>
      <c r="J59" s="65">
        <v>8</v>
      </c>
      <c r="K59" s="35">
        <f t="shared" si="16"/>
        <v>0.46768844221105521</v>
      </c>
      <c r="L59" s="3"/>
      <c r="M59" s="3"/>
      <c r="N59" s="3"/>
      <c r="O59" s="3"/>
      <c r="P59" s="3"/>
      <c r="Q59" s="3"/>
      <c r="R59" s="1"/>
    </row>
    <row r="60" spans="1:18" customFormat="1" ht="7.5" customHeight="1">
      <c r="A60" s="1"/>
      <c r="B60" s="1"/>
      <c r="C60" s="3"/>
      <c r="D60" s="23"/>
      <c r="E60" s="24"/>
      <c r="F60" s="24"/>
      <c r="G60" s="25"/>
      <c r="H60" s="26"/>
      <c r="I60" s="27"/>
      <c r="J60" s="28"/>
      <c r="K60" s="2"/>
      <c r="L60" s="3"/>
      <c r="M60" s="3"/>
      <c r="N60" s="3"/>
      <c r="O60" s="3"/>
      <c r="P60" s="3"/>
      <c r="Q60" s="3"/>
      <c r="R60" s="1"/>
    </row>
    <row r="61" spans="1:18" customFormat="1" ht="66.75" customHeight="1">
      <c r="A61" s="1"/>
      <c r="B61" s="1"/>
      <c r="C61" s="29"/>
      <c r="D61" s="30" t="s">
        <v>67</v>
      </c>
      <c r="E61" s="71">
        <v>245</v>
      </c>
      <c r="F61" s="71">
        <f>E61*J61</f>
        <v>3675</v>
      </c>
      <c r="G61" s="48">
        <v>106</v>
      </c>
      <c r="H61" s="49">
        <f>G61*J61</f>
        <v>1590</v>
      </c>
      <c r="I61" s="33">
        <f>1-(G61/E61)</f>
        <v>0.56734693877551012</v>
      </c>
      <c r="J61" s="34">
        <v>15</v>
      </c>
      <c r="K61" s="2"/>
      <c r="L61" s="3"/>
      <c r="M61" s="3"/>
      <c r="N61" s="3"/>
      <c r="O61" s="3"/>
      <c r="P61" s="3"/>
      <c r="Q61" s="3"/>
      <c r="R61" s="1"/>
    </row>
    <row r="62" spans="1:18" customFormat="1" ht="79.5" customHeight="1">
      <c r="A62" s="69" t="s">
        <v>68</v>
      </c>
      <c r="B62" s="1"/>
      <c r="C62" s="42"/>
      <c r="D62" s="43" t="s">
        <v>69</v>
      </c>
      <c r="E62" s="73">
        <v>199</v>
      </c>
      <c r="F62" s="73">
        <f>E62*J62</f>
        <v>11343</v>
      </c>
      <c r="G62" s="50">
        <v>106</v>
      </c>
      <c r="H62" s="68">
        <f>G62*J62</f>
        <v>6042</v>
      </c>
      <c r="I62" s="46">
        <f>1-(G62/E62)</f>
        <v>0.46733668341708545</v>
      </c>
      <c r="J62" s="47">
        <v>57</v>
      </c>
      <c r="K62" s="35">
        <f>1-(G61/E61)</f>
        <v>0.56734693877551012</v>
      </c>
      <c r="L62" s="3"/>
      <c r="M62" s="3"/>
      <c r="N62" s="3"/>
      <c r="O62" s="3"/>
      <c r="P62" s="3"/>
      <c r="Q62" s="3"/>
      <c r="R62" s="1"/>
    </row>
    <row r="63" spans="1:18" customFormat="1" ht="7.5" customHeight="1">
      <c r="A63" s="1"/>
      <c r="B63" s="1"/>
      <c r="C63" s="3"/>
      <c r="D63" s="23"/>
      <c r="E63" s="24"/>
      <c r="F63" s="24"/>
      <c r="G63" s="25"/>
      <c r="H63" s="26"/>
      <c r="I63" s="27"/>
      <c r="J63" s="28"/>
      <c r="K63" s="2"/>
      <c r="L63" s="3"/>
      <c r="M63" s="3"/>
      <c r="N63" s="3"/>
      <c r="O63" s="3"/>
      <c r="P63" s="3"/>
      <c r="Q63" s="3"/>
      <c r="R63" s="1"/>
    </row>
    <row r="64" spans="1:18" customFormat="1" ht="134.25" customHeight="1">
      <c r="A64" s="1" t="s">
        <v>70</v>
      </c>
      <c r="B64" s="1"/>
      <c r="C64" s="74"/>
      <c r="D64" s="14" t="s">
        <v>71</v>
      </c>
      <c r="E64" s="70">
        <v>245</v>
      </c>
      <c r="F64" s="70">
        <f>E64*J64</f>
        <v>7595</v>
      </c>
      <c r="G64" s="16">
        <v>106</v>
      </c>
      <c r="H64" s="75">
        <f>G64*J64</f>
        <v>3286</v>
      </c>
      <c r="I64" s="18">
        <f>1-(G64/E64)</f>
        <v>0.56734693877551012</v>
      </c>
      <c r="J64" s="19">
        <v>31</v>
      </c>
      <c r="K64" s="2"/>
      <c r="L64" s="3"/>
      <c r="M64" s="3"/>
      <c r="N64" s="3"/>
      <c r="O64" s="3"/>
      <c r="P64" s="3"/>
      <c r="Q64" s="3"/>
      <c r="R64" s="1"/>
    </row>
    <row r="65" spans="1:18" customFormat="1" ht="7.5" customHeight="1">
      <c r="A65" s="1"/>
      <c r="B65" s="1"/>
      <c r="C65" s="3"/>
      <c r="D65" s="23"/>
      <c r="E65" s="24"/>
      <c r="F65" s="24"/>
      <c r="G65" s="25"/>
      <c r="H65" s="26"/>
      <c r="I65" s="27"/>
      <c r="J65" s="28"/>
      <c r="K65" s="2"/>
      <c r="L65" s="3"/>
      <c r="M65" s="3"/>
      <c r="N65" s="3"/>
      <c r="O65" s="3"/>
      <c r="P65" s="3"/>
      <c r="Q65" s="3"/>
      <c r="R65" s="1"/>
    </row>
    <row r="66" spans="1:18" customFormat="1" ht="61.5" customHeight="1">
      <c r="A66" s="1" t="s">
        <v>70</v>
      </c>
      <c r="B66" s="1"/>
      <c r="C66" s="29"/>
      <c r="D66" s="30" t="s">
        <v>72</v>
      </c>
      <c r="E66" s="71">
        <v>245</v>
      </c>
      <c r="F66" s="71">
        <f>E66*J66</f>
        <v>3430</v>
      </c>
      <c r="G66" s="48">
        <v>106</v>
      </c>
      <c r="H66" s="49">
        <f t="shared" ref="H66:H67" si="17">G66*J66</f>
        <v>1484</v>
      </c>
      <c r="I66" s="33">
        <f>1-(G66/E66)</f>
        <v>0.56734693877551012</v>
      </c>
      <c r="J66" s="34">
        <v>14</v>
      </c>
      <c r="K66" s="2"/>
      <c r="L66" s="3"/>
      <c r="M66" s="3"/>
      <c r="N66" s="3"/>
      <c r="O66" s="3"/>
      <c r="P66" s="3"/>
      <c r="Q66" s="3"/>
      <c r="R66" s="1"/>
    </row>
    <row r="67" spans="1:18" customFormat="1" ht="54" customHeight="1">
      <c r="A67" s="1"/>
      <c r="B67" s="1"/>
      <c r="C67" s="42"/>
      <c r="D67" s="43" t="s">
        <v>73</v>
      </c>
      <c r="E67" s="73">
        <v>245</v>
      </c>
      <c r="F67" s="73">
        <f>E67*J67</f>
        <v>10535</v>
      </c>
      <c r="G67" s="50">
        <v>106</v>
      </c>
      <c r="H67" s="68">
        <f t="shared" si="17"/>
        <v>4558</v>
      </c>
      <c r="I67" s="46">
        <f>1-(G67/E67)</f>
        <v>0.56734693877551012</v>
      </c>
      <c r="J67" s="47">
        <v>43</v>
      </c>
      <c r="K67" s="2"/>
      <c r="L67" s="3"/>
      <c r="M67" s="3"/>
      <c r="N67" s="3"/>
      <c r="O67" s="3"/>
      <c r="P67" s="3"/>
      <c r="Q67" s="3"/>
      <c r="R67" s="1"/>
    </row>
    <row r="68" spans="1:18" customFormat="1" ht="7.5" customHeight="1">
      <c r="A68" s="1"/>
      <c r="B68" s="1"/>
      <c r="C68" s="3"/>
      <c r="D68" s="23"/>
      <c r="E68" s="24"/>
      <c r="F68" s="24"/>
      <c r="G68" s="25"/>
      <c r="H68" s="26"/>
      <c r="I68" s="27"/>
      <c r="J68" s="28"/>
      <c r="K68" s="2"/>
      <c r="L68" s="3"/>
      <c r="M68" s="3"/>
      <c r="N68" s="3"/>
      <c r="O68" s="3"/>
      <c r="P68" s="3"/>
      <c r="Q68" s="3"/>
      <c r="R68" s="1"/>
    </row>
    <row r="69" spans="1:18" customFormat="1" ht="15" customHeight="1">
      <c r="A69" s="1"/>
      <c r="B69" s="1"/>
      <c r="C69" s="146" t="s">
        <v>74</v>
      </c>
      <c r="D69" s="147"/>
      <c r="E69" s="147"/>
      <c r="F69" s="147"/>
      <c r="G69" s="147"/>
      <c r="H69" s="147"/>
      <c r="I69" s="147"/>
      <c r="J69" s="148"/>
      <c r="K69" s="35" t="e">
        <f>1-(#REF!/#REF!)</f>
        <v>#REF!</v>
      </c>
      <c r="L69" s="3"/>
      <c r="M69" s="3"/>
      <c r="N69" s="3"/>
      <c r="O69" s="3"/>
      <c r="P69" s="3"/>
      <c r="Q69" s="3"/>
      <c r="R69" s="1"/>
    </row>
    <row r="70" spans="1:18" customFormat="1">
      <c r="A70" s="1" t="s">
        <v>70</v>
      </c>
      <c r="B70" s="1"/>
      <c r="C70" s="36"/>
      <c r="D70" s="52" t="s">
        <v>75</v>
      </c>
      <c r="E70" s="53">
        <v>199</v>
      </c>
      <c r="F70" s="53">
        <f t="shared" ref="F70:F73" si="18">E70*J70</f>
        <v>597</v>
      </c>
      <c r="G70" s="54">
        <v>105.93</v>
      </c>
      <c r="H70" s="55">
        <f t="shared" ref="H70:H73" si="19">G70*J70</f>
        <v>317.79000000000002</v>
      </c>
      <c r="I70" s="56">
        <f t="shared" ref="I70:I73" si="20">1-(G70/E70)</f>
        <v>0.46768844221105521</v>
      </c>
      <c r="J70" s="57">
        <v>3</v>
      </c>
      <c r="K70" s="2"/>
      <c r="L70" s="3"/>
      <c r="M70" s="3"/>
      <c r="N70" s="3"/>
      <c r="O70" s="3"/>
      <c r="P70" s="3"/>
      <c r="Q70" s="3"/>
      <c r="R70" s="1"/>
    </row>
    <row r="71" spans="1:18" customFormat="1">
      <c r="A71" s="1" t="s">
        <v>70</v>
      </c>
      <c r="B71" s="1"/>
      <c r="C71" s="76"/>
      <c r="D71" s="52" t="s">
        <v>76</v>
      </c>
      <c r="E71" s="53">
        <v>56</v>
      </c>
      <c r="F71" s="53">
        <f t="shared" si="18"/>
        <v>2576</v>
      </c>
      <c r="G71" s="54">
        <v>20.329999999999998</v>
      </c>
      <c r="H71" s="55">
        <f t="shared" si="19"/>
        <v>935.18</v>
      </c>
      <c r="I71" s="56">
        <f t="shared" si="20"/>
        <v>0.63696428571428576</v>
      </c>
      <c r="J71" s="57">
        <v>46</v>
      </c>
      <c r="K71" s="2"/>
      <c r="L71" s="3"/>
      <c r="M71" s="3"/>
      <c r="N71" s="3"/>
      <c r="O71" s="3"/>
      <c r="P71" s="3"/>
      <c r="Q71" s="3"/>
      <c r="R71" s="1"/>
    </row>
    <row r="72" spans="1:18" customFormat="1">
      <c r="A72" s="1" t="s">
        <v>70</v>
      </c>
      <c r="B72" s="1"/>
      <c r="C72" s="76"/>
      <c r="D72" s="52" t="s">
        <v>77</v>
      </c>
      <c r="E72" s="53">
        <v>199</v>
      </c>
      <c r="F72" s="53">
        <f t="shared" si="18"/>
        <v>398</v>
      </c>
      <c r="G72" s="54">
        <v>105.93</v>
      </c>
      <c r="H72" s="55">
        <f t="shared" si="19"/>
        <v>211.86</v>
      </c>
      <c r="I72" s="56">
        <f t="shared" si="20"/>
        <v>0.46768844221105521</v>
      </c>
      <c r="J72" s="57">
        <v>2</v>
      </c>
      <c r="K72" s="2"/>
      <c r="L72" s="3"/>
      <c r="M72" s="3"/>
      <c r="N72" s="3"/>
      <c r="O72" s="3"/>
      <c r="P72" s="3"/>
      <c r="Q72" s="3"/>
      <c r="R72" s="1"/>
    </row>
    <row r="73" spans="1:18" customFormat="1">
      <c r="A73" s="1" t="s">
        <v>70</v>
      </c>
      <c r="B73" s="1"/>
      <c r="C73" s="42"/>
      <c r="D73" s="60" t="s">
        <v>78</v>
      </c>
      <c r="E73" s="61">
        <v>56</v>
      </c>
      <c r="F73" s="61">
        <f t="shared" si="18"/>
        <v>3192</v>
      </c>
      <c r="G73" s="62">
        <v>20.329999999999998</v>
      </c>
      <c r="H73" s="63">
        <f t="shared" si="19"/>
        <v>1158.81</v>
      </c>
      <c r="I73" s="64">
        <f t="shared" si="20"/>
        <v>0.63696428571428576</v>
      </c>
      <c r="J73" s="65">
        <v>57</v>
      </c>
      <c r="K73" s="2"/>
      <c r="L73" s="3"/>
      <c r="M73" s="3"/>
      <c r="N73" s="3"/>
      <c r="O73" s="3"/>
      <c r="P73" s="3"/>
      <c r="Q73" s="3"/>
      <c r="R73" s="1"/>
    </row>
    <row r="74" spans="1:18" customFormat="1" ht="7.5" customHeight="1">
      <c r="A74" s="1"/>
      <c r="B74" s="1"/>
      <c r="C74" s="3"/>
      <c r="D74" s="23"/>
      <c r="E74" s="24"/>
      <c r="F74" s="24"/>
      <c r="G74" s="25"/>
      <c r="H74" s="26"/>
      <c r="I74" s="27"/>
      <c r="J74" s="28"/>
      <c r="K74" s="2"/>
      <c r="L74" s="3"/>
      <c r="M74" s="3"/>
      <c r="N74" s="3"/>
      <c r="O74" s="3"/>
      <c r="P74" s="3"/>
      <c r="Q74" s="3"/>
      <c r="R74" s="1"/>
    </row>
    <row r="75" spans="1:18" customFormat="1" ht="15.75">
      <c r="A75" s="1"/>
      <c r="B75" s="1"/>
      <c r="C75" s="77"/>
      <c r="D75" s="30" t="s">
        <v>79</v>
      </c>
      <c r="E75" s="71"/>
      <c r="F75" s="71"/>
      <c r="G75" s="78"/>
      <c r="H75" s="49"/>
      <c r="I75" s="33"/>
      <c r="J75" s="79"/>
      <c r="K75" s="2"/>
      <c r="L75" s="3"/>
      <c r="M75" s="3"/>
      <c r="N75" s="3"/>
      <c r="O75" s="3"/>
      <c r="P75" s="3"/>
      <c r="Q75" s="3"/>
      <c r="R75" s="1"/>
    </row>
    <row r="76" spans="1:18" customFormat="1">
      <c r="A76" s="1"/>
      <c r="B76" s="1"/>
      <c r="C76" s="36"/>
      <c r="D76" s="52" t="s">
        <v>80</v>
      </c>
      <c r="E76" s="53">
        <v>484</v>
      </c>
      <c r="F76" s="53">
        <f t="shared" ref="F76:F81" si="21">E76*J76</f>
        <v>968</v>
      </c>
      <c r="G76" s="54">
        <v>105.93</v>
      </c>
      <c r="H76" s="55">
        <f t="shared" ref="H76:H81" si="22">G76*J76</f>
        <v>211.86</v>
      </c>
      <c r="I76" s="56">
        <f t="shared" ref="I76:I81" si="23">1-(G76/E76)</f>
        <v>0.78113636363636363</v>
      </c>
      <c r="J76" s="57">
        <v>2</v>
      </c>
      <c r="K76" s="2"/>
      <c r="L76" s="3"/>
      <c r="M76" s="3"/>
      <c r="N76" s="3"/>
      <c r="O76" s="3"/>
      <c r="P76" s="3"/>
      <c r="Q76" s="3"/>
      <c r="R76" s="1"/>
    </row>
    <row r="77" spans="1:18" customFormat="1">
      <c r="A77" s="1"/>
      <c r="B77" s="1"/>
      <c r="C77" s="36"/>
      <c r="D77" s="52" t="s">
        <v>81</v>
      </c>
      <c r="E77" s="53">
        <v>79</v>
      </c>
      <c r="F77" s="53">
        <f t="shared" si="21"/>
        <v>632</v>
      </c>
      <c r="G77" s="54">
        <v>31.03</v>
      </c>
      <c r="H77" s="55">
        <f t="shared" si="22"/>
        <v>248.24</v>
      </c>
      <c r="I77" s="56">
        <f t="shared" si="23"/>
        <v>0.60721518987341772</v>
      </c>
      <c r="J77" s="57">
        <v>8</v>
      </c>
      <c r="K77" s="35"/>
      <c r="L77" s="3"/>
      <c r="M77" s="3"/>
      <c r="N77" s="3"/>
      <c r="O77" s="3"/>
      <c r="P77" s="3"/>
      <c r="Q77" s="3"/>
      <c r="R77" s="1"/>
    </row>
    <row r="78" spans="1:18" customFormat="1">
      <c r="A78" s="1"/>
      <c r="B78" s="1"/>
      <c r="C78" s="36"/>
      <c r="D78" s="52" t="s">
        <v>82</v>
      </c>
      <c r="E78" s="53">
        <v>169</v>
      </c>
      <c r="F78" s="53">
        <f t="shared" si="21"/>
        <v>338</v>
      </c>
      <c r="G78" s="54">
        <v>73.83</v>
      </c>
      <c r="H78" s="55">
        <f t="shared" si="22"/>
        <v>147.66</v>
      </c>
      <c r="I78" s="56">
        <f t="shared" si="23"/>
        <v>0.56313609467455628</v>
      </c>
      <c r="J78" s="57">
        <v>2</v>
      </c>
      <c r="K78" s="35"/>
      <c r="L78" s="3"/>
      <c r="M78" s="3"/>
      <c r="N78" s="3"/>
      <c r="O78" s="3"/>
      <c r="P78" s="3"/>
      <c r="Q78" s="3"/>
      <c r="R78" s="1"/>
    </row>
    <row r="79" spans="1:18" customFormat="1">
      <c r="A79" s="1"/>
      <c r="B79" s="1"/>
      <c r="C79" s="36"/>
      <c r="D79" s="52" t="s">
        <v>83</v>
      </c>
      <c r="E79" s="53">
        <v>189</v>
      </c>
      <c r="F79" s="53">
        <f t="shared" si="21"/>
        <v>945</v>
      </c>
      <c r="G79" s="54">
        <v>96.3</v>
      </c>
      <c r="H79" s="55">
        <f t="shared" si="22"/>
        <v>481.5</v>
      </c>
      <c r="I79" s="56">
        <f t="shared" si="23"/>
        <v>0.49047619047619051</v>
      </c>
      <c r="J79" s="57">
        <v>5</v>
      </c>
      <c r="K79" s="35"/>
      <c r="L79" s="3"/>
      <c r="M79" s="3"/>
      <c r="N79" s="3"/>
      <c r="O79" s="3"/>
      <c r="P79" s="3"/>
      <c r="Q79" s="3"/>
      <c r="R79" s="1"/>
    </row>
    <row r="80" spans="1:18" customFormat="1">
      <c r="A80" s="1"/>
      <c r="B80" s="1"/>
      <c r="C80" s="36"/>
      <c r="D80" s="52" t="s">
        <v>84</v>
      </c>
      <c r="E80" s="53">
        <v>60</v>
      </c>
      <c r="F80" s="53">
        <f t="shared" si="21"/>
        <v>240</v>
      </c>
      <c r="G80" s="54">
        <v>16.05</v>
      </c>
      <c r="H80" s="55">
        <f t="shared" si="22"/>
        <v>64.2</v>
      </c>
      <c r="I80" s="56">
        <f t="shared" si="23"/>
        <v>0.73249999999999993</v>
      </c>
      <c r="J80" s="57">
        <v>4</v>
      </c>
      <c r="K80" s="35"/>
      <c r="L80" s="3"/>
      <c r="M80" s="3"/>
      <c r="N80" s="3"/>
      <c r="O80" s="3"/>
      <c r="P80" s="3"/>
      <c r="Q80" s="3"/>
      <c r="R80" s="1"/>
    </row>
    <row r="81" spans="1:18" customFormat="1">
      <c r="A81" s="1"/>
      <c r="B81" s="1"/>
      <c r="C81" s="42"/>
      <c r="D81" s="60" t="s">
        <v>85</v>
      </c>
      <c r="E81" s="61">
        <v>59</v>
      </c>
      <c r="F81" s="61">
        <f t="shared" si="21"/>
        <v>236</v>
      </c>
      <c r="G81" s="62">
        <v>31.03</v>
      </c>
      <c r="H81" s="63">
        <f t="shared" si="22"/>
        <v>124.12</v>
      </c>
      <c r="I81" s="64">
        <f t="shared" si="23"/>
        <v>0.47406779661016951</v>
      </c>
      <c r="J81" s="65">
        <v>4</v>
      </c>
      <c r="K81" s="35"/>
      <c r="L81" s="3"/>
      <c r="M81" s="3"/>
      <c r="N81" s="3"/>
      <c r="O81" s="3"/>
      <c r="P81" s="3"/>
      <c r="Q81" s="3"/>
      <c r="R81" s="1"/>
    </row>
    <row r="82" spans="1:18" customFormat="1" ht="7.5" customHeight="1">
      <c r="A82" s="1"/>
      <c r="B82" s="1"/>
      <c r="C82" s="3"/>
      <c r="D82" s="23"/>
      <c r="E82" s="24"/>
      <c r="F82" s="24"/>
      <c r="G82" s="25"/>
      <c r="H82" s="26"/>
      <c r="I82" s="27"/>
      <c r="J82" s="28"/>
      <c r="K82" s="2"/>
      <c r="L82" s="3"/>
      <c r="M82" s="3"/>
      <c r="N82" s="3"/>
      <c r="O82" s="3"/>
      <c r="P82" s="3"/>
      <c r="Q82" s="3"/>
      <c r="R82" s="1"/>
    </row>
    <row r="83" spans="1:18" customFormat="1" ht="52.5" customHeight="1">
      <c r="A83" s="1"/>
      <c r="B83" s="1"/>
      <c r="C83" s="29"/>
      <c r="D83" s="30" t="s">
        <v>86</v>
      </c>
      <c r="E83" s="31">
        <v>325</v>
      </c>
      <c r="F83" s="31">
        <f>E83*J83</f>
        <v>2275</v>
      </c>
      <c r="G83" s="48">
        <v>159</v>
      </c>
      <c r="H83" s="72">
        <f>G83*J83</f>
        <v>1113</v>
      </c>
      <c r="I83" s="33">
        <f>1-(G83/E83)</f>
        <v>0.51076923076923075</v>
      </c>
      <c r="J83" s="34">
        <v>7</v>
      </c>
      <c r="K83" s="35"/>
      <c r="L83" s="3"/>
      <c r="M83" s="3"/>
      <c r="N83" s="3"/>
      <c r="O83" s="3"/>
      <c r="P83" s="3"/>
      <c r="Q83" s="3"/>
      <c r="R83" s="1"/>
    </row>
    <row r="84" spans="1:18" customFormat="1" ht="54.75" customHeight="1">
      <c r="A84" s="1"/>
      <c r="B84" s="1"/>
      <c r="C84" s="42"/>
      <c r="D84" s="43" t="s">
        <v>87</v>
      </c>
      <c r="E84" s="44">
        <v>325</v>
      </c>
      <c r="F84" s="44">
        <f>E84*J84</f>
        <v>4550</v>
      </c>
      <c r="G84" s="50">
        <v>159</v>
      </c>
      <c r="H84" s="51">
        <f>G84*J84</f>
        <v>2226</v>
      </c>
      <c r="I84" s="46">
        <f>1-(G84/E84)</f>
        <v>0.51076923076923075</v>
      </c>
      <c r="J84" s="47">
        <v>14</v>
      </c>
      <c r="K84" s="35"/>
      <c r="L84" s="3"/>
      <c r="M84" s="3"/>
      <c r="N84" s="3"/>
      <c r="O84" s="3"/>
      <c r="P84" s="3"/>
      <c r="Q84" s="3"/>
      <c r="R84" s="1"/>
    </row>
    <row r="85" spans="1:18" customFormat="1" ht="7.5" customHeight="1">
      <c r="A85" s="1"/>
      <c r="B85" s="1"/>
      <c r="C85" s="3"/>
      <c r="D85" s="23"/>
      <c r="E85" s="24"/>
      <c r="F85" s="24"/>
      <c r="G85" s="25"/>
      <c r="H85" s="26"/>
      <c r="I85" s="27"/>
      <c r="J85" s="28"/>
      <c r="K85" s="2"/>
      <c r="L85" s="3"/>
      <c r="M85" s="3"/>
      <c r="N85" s="3"/>
      <c r="O85" s="3"/>
      <c r="P85" s="3"/>
      <c r="Q85" s="3"/>
      <c r="R85" s="1"/>
    </row>
    <row r="86" spans="1:18" customFormat="1" ht="15" customHeight="1">
      <c r="A86" s="1"/>
      <c r="B86" s="1"/>
      <c r="C86" s="149" t="s">
        <v>88</v>
      </c>
      <c r="D86" s="150"/>
      <c r="E86" s="150"/>
      <c r="F86" s="150"/>
      <c r="G86" s="150"/>
      <c r="H86" s="150"/>
      <c r="I86" s="150"/>
      <c r="J86" s="151"/>
      <c r="K86" s="2"/>
      <c r="L86" s="3"/>
      <c r="M86" s="3"/>
      <c r="N86" s="3"/>
      <c r="O86" s="3"/>
      <c r="P86" s="3"/>
      <c r="Q86" s="3"/>
      <c r="R86" s="1"/>
    </row>
    <row r="87" spans="1:18" customFormat="1" ht="15.75">
      <c r="A87" s="69" t="s">
        <v>89</v>
      </c>
      <c r="B87" s="1"/>
      <c r="C87" s="80"/>
      <c r="D87" s="52" t="s">
        <v>90</v>
      </c>
      <c r="E87" s="53">
        <v>299</v>
      </c>
      <c r="F87" s="53">
        <f>E87*J87</f>
        <v>3289</v>
      </c>
      <c r="G87" s="54">
        <v>105.93</v>
      </c>
      <c r="H87" s="55">
        <f t="shared" ref="H87:H91" si="24">G87*J87</f>
        <v>1165.23</v>
      </c>
      <c r="I87" s="56">
        <f t="shared" ref="I87:I91" si="25">1-(G87/E87)</f>
        <v>0.64571906354515041</v>
      </c>
      <c r="J87" s="57">
        <v>11</v>
      </c>
      <c r="K87" s="2"/>
      <c r="L87" s="3"/>
      <c r="M87" s="3"/>
      <c r="N87" s="3"/>
      <c r="O87" s="3"/>
      <c r="P87" s="3"/>
      <c r="Q87" s="3"/>
      <c r="R87" s="1"/>
    </row>
    <row r="88" spans="1:18" customFormat="1">
      <c r="A88" s="1" t="s">
        <v>91</v>
      </c>
      <c r="B88" s="1"/>
      <c r="C88" s="80"/>
      <c r="D88" s="52" t="s">
        <v>92</v>
      </c>
      <c r="E88" s="53">
        <v>199</v>
      </c>
      <c r="F88" s="53">
        <f t="shared" ref="F88:F91" si="26">E88*J88</f>
        <v>2388</v>
      </c>
      <c r="G88" s="54">
        <v>105.93</v>
      </c>
      <c r="H88" s="55">
        <f t="shared" si="24"/>
        <v>1271.1600000000001</v>
      </c>
      <c r="I88" s="56">
        <f t="shared" si="25"/>
        <v>0.46768844221105521</v>
      </c>
      <c r="J88" s="57">
        <v>12</v>
      </c>
      <c r="K88" s="35">
        <f>1-(G76/E76)</f>
        <v>0.78113636363636363</v>
      </c>
      <c r="L88" s="3"/>
      <c r="M88" s="3"/>
      <c r="N88" s="3"/>
      <c r="O88" s="3"/>
      <c r="P88" s="3"/>
      <c r="Q88" s="3"/>
      <c r="R88" s="1"/>
    </row>
    <row r="89" spans="1:18" customFormat="1">
      <c r="A89" s="1"/>
      <c r="B89" s="1"/>
      <c r="C89" s="80"/>
      <c r="D89" s="52" t="s">
        <v>93</v>
      </c>
      <c r="E89" s="53">
        <v>115</v>
      </c>
      <c r="F89" s="53">
        <f t="shared" si="26"/>
        <v>1150</v>
      </c>
      <c r="G89" s="54">
        <v>31.03</v>
      </c>
      <c r="H89" s="55">
        <f t="shared" si="24"/>
        <v>310.3</v>
      </c>
      <c r="I89" s="56">
        <f t="shared" si="25"/>
        <v>0.73017391304347823</v>
      </c>
      <c r="J89" s="57">
        <v>10</v>
      </c>
      <c r="K89" s="2"/>
      <c r="L89" s="3"/>
      <c r="M89" s="3"/>
      <c r="N89" s="3"/>
      <c r="O89" s="3"/>
      <c r="P89" s="3"/>
      <c r="Q89" s="3"/>
      <c r="R89" s="1"/>
    </row>
    <row r="90" spans="1:18" customFormat="1">
      <c r="A90" s="1" t="s">
        <v>94</v>
      </c>
      <c r="B90" s="1"/>
      <c r="C90" s="80"/>
      <c r="D90" s="52" t="s">
        <v>95</v>
      </c>
      <c r="E90" s="53">
        <v>115</v>
      </c>
      <c r="F90" s="53">
        <f t="shared" si="26"/>
        <v>1610</v>
      </c>
      <c r="G90" s="54">
        <v>31.03</v>
      </c>
      <c r="H90" s="55">
        <f t="shared" si="24"/>
        <v>434.42</v>
      </c>
      <c r="I90" s="56">
        <f t="shared" si="25"/>
        <v>0.73017391304347823</v>
      </c>
      <c r="J90" s="57">
        <v>14</v>
      </c>
      <c r="K90" s="35">
        <f t="shared" ref="K90:K95" si="27">1-(G90/E90)</f>
        <v>0.73017391304347823</v>
      </c>
      <c r="L90" s="3"/>
      <c r="M90" s="3"/>
      <c r="N90" s="3"/>
      <c r="O90" s="3"/>
      <c r="P90" s="3"/>
      <c r="Q90" s="3"/>
      <c r="R90" s="1"/>
    </row>
    <row r="91" spans="1:18" customFormat="1">
      <c r="A91" s="1" t="s">
        <v>94</v>
      </c>
      <c r="B91" s="1"/>
      <c r="C91" s="80"/>
      <c r="D91" s="52" t="s">
        <v>96</v>
      </c>
      <c r="E91" s="53">
        <v>499</v>
      </c>
      <c r="F91" s="53">
        <f t="shared" si="26"/>
        <v>4990</v>
      </c>
      <c r="G91" s="54">
        <v>212.93</v>
      </c>
      <c r="H91" s="55">
        <f t="shared" si="24"/>
        <v>2129.3000000000002</v>
      </c>
      <c r="I91" s="56">
        <f t="shared" si="25"/>
        <v>0.57328657314629261</v>
      </c>
      <c r="J91" s="57">
        <v>10</v>
      </c>
      <c r="K91" s="35">
        <f t="shared" si="27"/>
        <v>0.57328657314629261</v>
      </c>
      <c r="L91" s="3"/>
      <c r="M91" s="3"/>
      <c r="N91" s="3"/>
      <c r="O91" s="3"/>
      <c r="P91" s="3"/>
      <c r="Q91" s="3"/>
      <c r="R91" s="1"/>
    </row>
    <row r="92" spans="1:18" customFormat="1">
      <c r="A92" s="1" t="s">
        <v>94</v>
      </c>
      <c r="B92" s="1"/>
      <c r="C92" s="80"/>
      <c r="D92" s="81"/>
      <c r="E92" s="82"/>
      <c r="F92" s="82"/>
      <c r="G92" s="83"/>
      <c r="H92" s="84"/>
      <c r="I92" s="85"/>
      <c r="J92" s="86"/>
      <c r="K92" s="35" t="e">
        <f t="shared" si="27"/>
        <v>#DIV/0!</v>
      </c>
      <c r="L92" s="3"/>
      <c r="M92" s="3"/>
      <c r="N92" s="3"/>
      <c r="O92" s="3"/>
      <c r="P92" s="3"/>
      <c r="Q92" s="3"/>
      <c r="R92" s="1"/>
    </row>
    <row r="93" spans="1:18" customFormat="1">
      <c r="A93" s="1" t="s">
        <v>94</v>
      </c>
      <c r="B93" s="1"/>
      <c r="C93" s="80"/>
      <c r="D93" s="81"/>
      <c r="E93" s="82"/>
      <c r="F93" s="82"/>
      <c r="G93" s="83"/>
      <c r="H93" s="84"/>
      <c r="I93" s="85"/>
      <c r="J93" s="86"/>
      <c r="K93" s="35" t="e">
        <f t="shared" si="27"/>
        <v>#DIV/0!</v>
      </c>
      <c r="L93" s="3"/>
      <c r="M93" s="3"/>
      <c r="N93" s="3"/>
      <c r="O93" s="3"/>
      <c r="P93" s="3"/>
      <c r="Q93" s="3"/>
      <c r="R93" s="1"/>
    </row>
    <row r="94" spans="1:18" customFormat="1">
      <c r="A94" s="1" t="s">
        <v>94</v>
      </c>
      <c r="B94" s="1"/>
      <c r="C94" s="80"/>
      <c r="D94" s="81"/>
      <c r="E94" s="82"/>
      <c r="F94" s="82"/>
      <c r="G94" s="83"/>
      <c r="H94" s="84"/>
      <c r="I94" s="85"/>
      <c r="J94" s="86"/>
      <c r="K94" s="35" t="e">
        <f t="shared" si="27"/>
        <v>#DIV/0!</v>
      </c>
      <c r="L94" s="3"/>
      <c r="M94" s="3"/>
      <c r="N94" s="3"/>
      <c r="O94" s="3"/>
      <c r="P94" s="3"/>
      <c r="Q94" s="3"/>
      <c r="R94" s="1"/>
    </row>
    <row r="95" spans="1:18" customFormat="1">
      <c r="A95" s="1" t="s">
        <v>94</v>
      </c>
      <c r="B95" s="1"/>
      <c r="C95" s="80"/>
      <c r="D95" s="81"/>
      <c r="E95" s="82"/>
      <c r="F95" s="82"/>
      <c r="G95" s="83"/>
      <c r="H95" s="84"/>
      <c r="I95" s="85"/>
      <c r="J95" s="86"/>
      <c r="K95" s="35" t="e">
        <f t="shared" si="27"/>
        <v>#DIV/0!</v>
      </c>
      <c r="L95" s="3"/>
      <c r="M95" s="3"/>
      <c r="N95" s="3"/>
      <c r="O95" s="3"/>
      <c r="P95" s="3"/>
      <c r="Q95" s="3"/>
      <c r="R95" s="1"/>
    </row>
    <row r="96" spans="1:18">
      <c r="C96" s="80"/>
      <c r="D96" s="81"/>
      <c r="E96" s="87"/>
      <c r="F96" s="87"/>
      <c r="G96" s="88"/>
      <c r="H96" s="89"/>
      <c r="I96" s="90"/>
      <c r="J96" s="86"/>
    </row>
    <row r="97" spans="1:18" customFormat="1">
      <c r="A97" s="1"/>
      <c r="B97" s="1"/>
      <c r="C97" s="80"/>
      <c r="D97" s="81"/>
      <c r="E97" s="82"/>
      <c r="F97" s="82"/>
      <c r="G97" s="83"/>
      <c r="H97" s="84"/>
      <c r="I97" s="85"/>
      <c r="J97" s="86"/>
      <c r="K97" s="2"/>
      <c r="L97" s="3"/>
      <c r="M97" s="3"/>
      <c r="N97" s="3"/>
      <c r="O97" s="3"/>
      <c r="P97" s="3"/>
      <c r="Q97" s="3"/>
      <c r="R97" s="1"/>
    </row>
    <row r="98" spans="1:18" customFormat="1" ht="15.75">
      <c r="A98" s="69" t="s">
        <v>97</v>
      </c>
      <c r="B98" s="1"/>
      <c r="C98" s="80"/>
      <c r="D98" s="91"/>
      <c r="E98" s="82"/>
      <c r="F98" s="82"/>
      <c r="G98" s="92"/>
      <c r="H98" s="84"/>
      <c r="I98" s="85"/>
      <c r="J98" s="86"/>
      <c r="K98" s="35" t="e">
        <f>1-(G98/E98)</f>
        <v>#DIV/0!</v>
      </c>
      <c r="L98" s="3"/>
      <c r="M98" s="3"/>
      <c r="N98" s="3"/>
      <c r="O98" s="3"/>
      <c r="P98" s="3"/>
      <c r="Q98" s="3"/>
      <c r="R98" s="1"/>
    </row>
    <row r="99" spans="1:18" customFormat="1">
      <c r="A99" s="1" t="s">
        <v>98</v>
      </c>
      <c r="B99" s="1"/>
      <c r="C99" s="80" t="s">
        <v>99</v>
      </c>
      <c r="D99" s="81"/>
      <c r="E99" s="82"/>
      <c r="F99" s="82"/>
      <c r="G99" s="83"/>
      <c r="H99" s="84"/>
      <c r="I99" s="85"/>
      <c r="J99" s="86"/>
      <c r="K99" s="2"/>
      <c r="L99" s="3"/>
      <c r="M99" s="3"/>
      <c r="N99" s="3"/>
      <c r="O99" s="3"/>
      <c r="P99" s="3"/>
      <c r="Q99" s="3"/>
      <c r="R99" s="1"/>
    </row>
    <row r="100" spans="1:18" customFormat="1">
      <c r="A100" s="1" t="s">
        <v>98</v>
      </c>
      <c r="B100" s="1"/>
      <c r="C100" s="93" t="s">
        <v>100</v>
      </c>
      <c r="D100" s="94"/>
      <c r="E100" s="95"/>
      <c r="F100" s="95"/>
      <c r="G100" s="96"/>
      <c r="H100" s="97"/>
      <c r="I100" s="98"/>
      <c r="J100" s="99"/>
      <c r="K100" s="2"/>
      <c r="L100" s="3"/>
      <c r="M100" s="3"/>
      <c r="N100" s="3"/>
      <c r="O100" s="3"/>
      <c r="P100" s="3"/>
      <c r="Q100" s="3"/>
      <c r="R100" s="1"/>
    </row>
    <row r="101" spans="1:18" customFormat="1" ht="7.5" customHeight="1">
      <c r="A101" s="1"/>
      <c r="B101" s="1"/>
      <c r="C101" s="3"/>
      <c r="D101" s="23"/>
      <c r="E101" s="24"/>
      <c r="F101" s="24"/>
      <c r="G101" s="25"/>
      <c r="H101" s="26"/>
      <c r="I101" s="27"/>
      <c r="J101" s="28"/>
      <c r="K101" s="2"/>
      <c r="L101" s="3"/>
      <c r="M101" s="3"/>
      <c r="N101" s="3"/>
      <c r="O101" s="3"/>
      <c r="P101" s="3"/>
      <c r="Q101" s="3"/>
      <c r="R101" s="1"/>
    </row>
    <row r="102" spans="1:18" customFormat="1" ht="93.75" customHeight="1">
      <c r="A102" s="67" t="s">
        <v>98</v>
      </c>
      <c r="B102" s="100"/>
      <c r="C102" s="100"/>
      <c r="D102" s="14" t="s">
        <v>101</v>
      </c>
      <c r="E102" s="15">
        <v>275</v>
      </c>
      <c r="F102" s="15">
        <f>E102*J102</f>
        <v>275</v>
      </c>
      <c r="G102" s="16">
        <v>106</v>
      </c>
      <c r="H102" s="17">
        <f>G102*J102</f>
        <v>106</v>
      </c>
      <c r="I102" s="18">
        <f>1-(G102/E102)</f>
        <v>0.61454545454545451</v>
      </c>
      <c r="J102" s="19">
        <v>1</v>
      </c>
      <c r="K102" s="2"/>
      <c r="L102" s="3"/>
      <c r="M102" s="3"/>
      <c r="N102" s="3"/>
      <c r="O102" s="3"/>
      <c r="P102" s="3"/>
      <c r="Q102" s="3"/>
      <c r="R102" s="1"/>
    </row>
    <row r="103" spans="1:18" customFormat="1" ht="7.5" customHeight="1">
      <c r="A103" s="1"/>
      <c r="B103" s="1"/>
      <c r="C103" s="3"/>
      <c r="D103" s="23"/>
      <c r="E103" s="24"/>
      <c r="F103" s="24"/>
      <c r="G103" s="25"/>
      <c r="H103" s="26"/>
      <c r="I103" s="27"/>
      <c r="J103" s="28"/>
      <c r="K103" s="2"/>
      <c r="L103" s="3"/>
      <c r="M103" s="3"/>
      <c r="N103" s="3"/>
      <c r="O103" s="3"/>
      <c r="P103" s="3"/>
      <c r="Q103" s="3"/>
      <c r="R103" s="1"/>
    </row>
    <row r="104" spans="1:18" customFormat="1" ht="15" customHeight="1">
      <c r="A104" s="1"/>
      <c r="B104" s="1"/>
      <c r="C104" s="149" t="s">
        <v>102</v>
      </c>
      <c r="D104" s="150"/>
      <c r="E104" s="150"/>
      <c r="F104" s="150"/>
      <c r="G104" s="150"/>
      <c r="H104" s="150"/>
      <c r="I104" s="150"/>
      <c r="J104" s="151"/>
      <c r="K104" s="2"/>
      <c r="L104" s="3"/>
      <c r="M104" s="3"/>
      <c r="N104" s="3"/>
      <c r="O104" s="3"/>
      <c r="P104" s="3"/>
      <c r="Q104" s="3"/>
      <c r="R104" s="1"/>
    </row>
    <row r="105" spans="1:18" customFormat="1">
      <c r="A105" s="1"/>
      <c r="B105" s="1"/>
      <c r="C105" s="36"/>
      <c r="D105" s="52" t="s">
        <v>103</v>
      </c>
      <c r="E105" s="53">
        <v>225</v>
      </c>
      <c r="F105" s="53">
        <f t="shared" ref="F105:F107" si="28">E105*J105</f>
        <v>2250</v>
      </c>
      <c r="G105" s="54">
        <v>105.93</v>
      </c>
      <c r="H105" s="55">
        <f t="shared" ref="H105:H107" si="29">G105*J105</f>
        <v>1059.3000000000002</v>
      </c>
      <c r="I105" s="56">
        <f t="shared" ref="I105:I107" si="30">1-(G105/E105)</f>
        <v>0.52919999999999989</v>
      </c>
      <c r="J105" s="57">
        <v>10</v>
      </c>
      <c r="K105" s="2"/>
      <c r="L105" s="3"/>
      <c r="M105" s="3"/>
      <c r="N105" s="3"/>
      <c r="O105" s="3"/>
      <c r="P105" s="3"/>
      <c r="Q105" s="3"/>
      <c r="R105" s="1"/>
    </row>
    <row r="106" spans="1:18" customFormat="1">
      <c r="A106" s="1" t="s">
        <v>98</v>
      </c>
      <c r="B106" s="1"/>
      <c r="C106" s="36"/>
      <c r="D106" s="52" t="s">
        <v>104</v>
      </c>
      <c r="E106" s="53">
        <v>229</v>
      </c>
      <c r="F106" s="53">
        <f t="shared" si="28"/>
        <v>229</v>
      </c>
      <c r="G106" s="54">
        <v>105.93</v>
      </c>
      <c r="H106" s="55">
        <f t="shared" si="29"/>
        <v>105.93</v>
      </c>
      <c r="I106" s="56">
        <f t="shared" si="30"/>
        <v>0.53742358078602614</v>
      </c>
      <c r="J106" s="57">
        <v>1</v>
      </c>
      <c r="K106" s="35" t="e">
        <f>1-(#REF!/#REF!)</f>
        <v>#REF!</v>
      </c>
      <c r="L106" s="3"/>
      <c r="M106" s="3"/>
      <c r="N106" s="3"/>
      <c r="O106" s="3"/>
      <c r="P106" s="3"/>
      <c r="Q106" s="3"/>
      <c r="R106" s="1"/>
    </row>
    <row r="107" spans="1:18" customFormat="1">
      <c r="A107" s="1" t="s">
        <v>98</v>
      </c>
      <c r="B107" s="1"/>
      <c r="C107" s="42"/>
      <c r="D107" s="60" t="s">
        <v>105</v>
      </c>
      <c r="E107" s="61">
        <v>105</v>
      </c>
      <c r="F107" s="61">
        <f t="shared" si="28"/>
        <v>1680</v>
      </c>
      <c r="G107" s="62">
        <v>42.8</v>
      </c>
      <c r="H107" s="63">
        <f t="shared" si="29"/>
        <v>684.8</v>
      </c>
      <c r="I107" s="64">
        <f t="shared" si="30"/>
        <v>0.59238095238095245</v>
      </c>
      <c r="J107" s="65">
        <v>16</v>
      </c>
      <c r="K107" s="35" t="e">
        <f>1-(#REF!/#REF!)</f>
        <v>#REF!</v>
      </c>
      <c r="L107" s="3"/>
      <c r="M107" s="3"/>
      <c r="N107" s="3"/>
      <c r="O107" s="3"/>
      <c r="P107" s="3"/>
      <c r="Q107" s="3"/>
      <c r="R107" s="1"/>
    </row>
    <row r="108" spans="1:18" customFormat="1" ht="7.5" customHeight="1">
      <c r="A108" s="1"/>
      <c r="B108" s="1"/>
      <c r="C108" s="3"/>
      <c r="D108" s="23"/>
      <c r="E108" s="24"/>
      <c r="F108" s="24"/>
      <c r="G108" s="25"/>
      <c r="H108" s="26"/>
      <c r="I108" s="27"/>
      <c r="J108" s="28"/>
      <c r="K108" s="2"/>
      <c r="L108" s="3"/>
      <c r="M108" s="3"/>
      <c r="N108" s="3"/>
      <c r="O108" s="3"/>
      <c r="P108" s="3"/>
      <c r="Q108" s="3"/>
      <c r="R108" s="1"/>
    </row>
    <row r="109" spans="1:18" customFormat="1" ht="30.75" customHeight="1">
      <c r="A109" s="1" t="s">
        <v>106</v>
      </c>
      <c r="B109" s="1"/>
      <c r="C109" s="29"/>
      <c r="D109" s="101" t="s">
        <v>107</v>
      </c>
      <c r="E109" s="31">
        <v>499</v>
      </c>
      <c r="F109" s="31">
        <f t="shared" ref="F109:F111" si="31">E109*J109</f>
        <v>998</v>
      </c>
      <c r="G109" s="48">
        <v>213</v>
      </c>
      <c r="H109" s="49">
        <f t="shared" ref="H109:H111" si="32">G109*J109</f>
        <v>426</v>
      </c>
      <c r="I109" s="33">
        <f t="shared" ref="I109:I111" si="33">1-(G109/E109)</f>
        <v>0.57314629258517036</v>
      </c>
      <c r="J109" s="79">
        <v>2</v>
      </c>
      <c r="K109" s="2"/>
      <c r="L109" s="3"/>
      <c r="M109" s="3"/>
      <c r="N109" s="3"/>
      <c r="O109" s="3"/>
      <c r="P109" s="3"/>
      <c r="Q109" s="3"/>
      <c r="R109" s="1"/>
    </row>
    <row r="110" spans="1:18" customFormat="1" ht="30" customHeight="1">
      <c r="A110" s="1" t="s">
        <v>106</v>
      </c>
      <c r="B110" s="1"/>
      <c r="C110" s="36"/>
      <c r="D110" s="102" t="s">
        <v>108</v>
      </c>
      <c r="E110" s="103">
        <v>499</v>
      </c>
      <c r="F110" s="103">
        <f t="shared" si="31"/>
        <v>1996</v>
      </c>
      <c r="G110" s="104">
        <v>213</v>
      </c>
      <c r="H110" s="105">
        <f t="shared" si="32"/>
        <v>852</v>
      </c>
      <c r="I110" s="40">
        <f t="shared" si="33"/>
        <v>0.57314629258517036</v>
      </c>
      <c r="J110" s="106">
        <v>4</v>
      </c>
      <c r="K110" s="2"/>
      <c r="L110" s="3"/>
      <c r="M110" s="3"/>
      <c r="N110" s="3"/>
      <c r="O110" s="3"/>
      <c r="P110" s="3"/>
      <c r="Q110" s="3"/>
      <c r="R110" s="1"/>
    </row>
    <row r="111" spans="1:18" customFormat="1" ht="33.75" customHeight="1">
      <c r="A111" s="1"/>
      <c r="B111" s="1"/>
      <c r="C111" s="42"/>
      <c r="D111" s="107" t="s">
        <v>109</v>
      </c>
      <c r="E111" s="108">
        <v>399</v>
      </c>
      <c r="F111" s="108">
        <f t="shared" si="31"/>
        <v>1596</v>
      </c>
      <c r="G111" s="50">
        <v>213</v>
      </c>
      <c r="H111" s="68">
        <f t="shared" si="32"/>
        <v>852</v>
      </c>
      <c r="I111" s="46">
        <f t="shared" si="33"/>
        <v>0.46616541353383456</v>
      </c>
      <c r="J111" s="66">
        <v>4</v>
      </c>
      <c r="K111" s="2"/>
      <c r="L111" s="3"/>
      <c r="M111" s="3"/>
      <c r="N111" s="3"/>
      <c r="O111" s="3"/>
      <c r="P111" s="3"/>
      <c r="Q111" s="3"/>
      <c r="R111" s="1"/>
    </row>
    <row r="112" spans="1:18" customFormat="1" ht="7.5" customHeight="1">
      <c r="A112" s="1"/>
      <c r="B112" s="1"/>
      <c r="C112" s="3"/>
      <c r="D112" s="23"/>
      <c r="E112" s="24"/>
      <c r="F112" s="24"/>
      <c r="G112" s="25"/>
      <c r="H112" s="26"/>
      <c r="I112" s="27"/>
      <c r="J112" s="28"/>
      <c r="K112" s="2"/>
      <c r="L112" s="3"/>
      <c r="M112" s="3"/>
      <c r="N112" s="3"/>
      <c r="O112" s="3"/>
      <c r="P112" s="3"/>
      <c r="Q112" s="3"/>
      <c r="R112" s="1"/>
    </row>
    <row r="113" spans="1:18" customFormat="1" ht="15" customHeight="1">
      <c r="A113" s="1" t="s">
        <v>106</v>
      </c>
      <c r="B113" s="1"/>
      <c r="C113" s="149" t="s">
        <v>110</v>
      </c>
      <c r="D113" s="150"/>
      <c r="E113" s="150"/>
      <c r="F113" s="150"/>
      <c r="G113" s="150"/>
      <c r="H113" s="150"/>
      <c r="I113" s="150"/>
      <c r="J113" s="151"/>
      <c r="K113" s="35" t="e">
        <f t="shared" ref="K113:K117" si="34">1-(G113/E113)</f>
        <v>#DIV/0!</v>
      </c>
      <c r="L113" s="3"/>
      <c r="M113" s="3"/>
      <c r="N113" s="3"/>
      <c r="O113" s="3"/>
      <c r="P113" s="3"/>
      <c r="Q113" s="3"/>
      <c r="R113" s="1"/>
    </row>
    <row r="114" spans="1:18" customFormat="1">
      <c r="A114" s="1" t="s">
        <v>106</v>
      </c>
      <c r="B114" s="1"/>
      <c r="C114" s="36"/>
      <c r="D114" s="52" t="s">
        <v>111</v>
      </c>
      <c r="E114" s="53">
        <v>279</v>
      </c>
      <c r="F114" s="53">
        <f t="shared" ref="F114:F128" si="35">E114*J114</f>
        <v>5022</v>
      </c>
      <c r="G114" s="54">
        <v>105.93</v>
      </c>
      <c r="H114" s="55">
        <f t="shared" ref="H114:H118" si="36">G114*J114</f>
        <v>1906.7400000000002</v>
      </c>
      <c r="I114" s="56">
        <f t="shared" ref="I114:I118" si="37">1-(G114/E114)</f>
        <v>0.62032258064516133</v>
      </c>
      <c r="J114" s="57">
        <v>18</v>
      </c>
      <c r="K114" s="35">
        <f t="shared" si="34"/>
        <v>0.62032258064516133</v>
      </c>
      <c r="L114" s="3"/>
      <c r="M114" s="3"/>
      <c r="N114" s="3"/>
      <c r="O114" s="3"/>
      <c r="P114" s="3"/>
      <c r="Q114" s="3"/>
      <c r="R114" s="1"/>
    </row>
    <row r="115" spans="1:18" customFormat="1">
      <c r="A115" s="1" t="s">
        <v>106</v>
      </c>
      <c r="B115" s="1"/>
      <c r="C115" s="36"/>
      <c r="D115" s="52" t="s">
        <v>112</v>
      </c>
      <c r="E115" s="53">
        <v>359</v>
      </c>
      <c r="F115" s="53">
        <f t="shared" si="35"/>
        <v>1436</v>
      </c>
      <c r="G115" s="54">
        <v>105.93</v>
      </c>
      <c r="H115" s="55">
        <f t="shared" si="36"/>
        <v>423.72</v>
      </c>
      <c r="I115" s="56">
        <f t="shared" si="37"/>
        <v>0.70493036211699156</v>
      </c>
      <c r="J115" s="57">
        <v>4</v>
      </c>
      <c r="K115" s="35">
        <f t="shared" si="34"/>
        <v>0.70493036211699156</v>
      </c>
      <c r="L115" s="3"/>
      <c r="M115" s="3"/>
      <c r="N115" s="3"/>
      <c r="O115" s="3"/>
      <c r="P115" s="3"/>
      <c r="Q115" s="3"/>
      <c r="R115" s="1"/>
    </row>
    <row r="116" spans="1:18" customFormat="1">
      <c r="A116" s="1" t="s">
        <v>106</v>
      </c>
      <c r="B116" s="1"/>
      <c r="C116" s="36"/>
      <c r="D116" s="52" t="s">
        <v>113</v>
      </c>
      <c r="E116" s="53">
        <v>239</v>
      </c>
      <c r="F116" s="53">
        <f t="shared" si="35"/>
        <v>2629</v>
      </c>
      <c r="G116" s="54">
        <v>105.93</v>
      </c>
      <c r="H116" s="55">
        <f t="shared" si="36"/>
        <v>1165.23</v>
      </c>
      <c r="I116" s="56">
        <f t="shared" si="37"/>
        <v>0.55677824267782428</v>
      </c>
      <c r="J116" s="57">
        <v>11</v>
      </c>
      <c r="K116" s="35">
        <f t="shared" si="34"/>
        <v>0.55677824267782428</v>
      </c>
      <c r="L116" s="3"/>
      <c r="M116" s="3"/>
      <c r="N116" s="3"/>
      <c r="O116" s="3"/>
      <c r="P116" s="3"/>
      <c r="Q116" s="3"/>
      <c r="R116" s="1"/>
    </row>
    <row r="117" spans="1:18" customFormat="1">
      <c r="A117" s="1" t="s">
        <v>106</v>
      </c>
      <c r="B117" s="1"/>
      <c r="C117" s="36"/>
      <c r="D117" s="52" t="s">
        <v>114</v>
      </c>
      <c r="E117" s="53">
        <v>72</v>
      </c>
      <c r="F117" s="53">
        <f t="shared" si="35"/>
        <v>1152</v>
      </c>
      <c r="G117" s="54">
        <v>31.03</v>
      </c>
      <c r="H117" s="55">
        <f t="shared" si="36"/>
        <v>496.48</v>
      </c>
      <c r="I117" s="56">
        <f t="shared" si="37"/>
        <v>0.56902777777777769</v>
      </c>
      <c r="J117" s="57">
        <v>16</v>
      </c>
      <c r="K117" s="35">
        <f t="shared" si="34"/>
        <v>0.56902777777777769</v>
      </c>
      <c r="L117" s="3"/>
      <c r="M117" s="3"/>
      <c r="N117" s="3"/>
      <c r="O117" s="3"/>
      <c r="P117" s="3"/>
      <c r="Q117" s="3"/>
      <c r="R117" s="1"/>
    </row>
    <row r="118" spans="1:18" customFormat="1">
      <c r="A118" s="1"/>
      <c r="B118" s="1"/>
      <c r="C118" s="42"/>
      <c r="D118" s="60" t="s">
        <v>115</v>
      </c>
      <c r="E118" s="61">
        <v>159</v>
      </c>
      <c r="F118" s="61">
        <f t="shared" si="35"/>
        <v>1272</v>
      </c>
      <c r="G118" s="62">
        <v>52.43</v>
      </c>
      <c r="H118" s="63">
        <f t="shared" si="36"/>
        <v>419.44</v>
      </c>
      <c r="I118" s="64">
        <f t="shared" si="37"/>
        <v>0.67025157232704402</v>
      </c>
      <c r="J118" s="65">
        <v>8</v>
      </c>
      <c r="K118" s="35"/>
      <c r="L118" s="3"/>
      <c r="M118" s="3"/>
      <c r="N118" s="3"/>
      <c r="O118" s="3"/>
      <c r="P118" s="3"/>
      <c r="Q118" s="3"/>
      <c r="R118" s="1"/>
    </row>
    <row r="119" spans="1:18" customFormat="1" ht="7.5" customHeight="1">
      <c r="A119" s="1"/>
      <c r="B119" s="1"/>
      <c r="C119" s="3"/>
      <c r="D119" s="23"/>
      <c r="E119" s="24"/>
      <c r="F119" s="24"/>
      <c r="G119" s="25"/>
      <c r="H119" s="26"/>
      <c r="I119" s="27"/>
      <c r="J119" s="28"/>
      <c r="K119" s="2"/>
      <c r="L119" s="3"/>
      <c r="M119" s="3"/>
      <c r="N119" s="3"/>
      <c r="O119" s="3"/>
      <c r="P119" s="3"/>
      <c r="Q119" s="3"/>
      <c r="R119" s="1"/>
    </row>
    <row r="120" spans="1:18" customFormat="1" ht="117" customHeight="1">
      <c r="A120" s="1"/>
      <c r="B120" s="1"/>
      <c r="C120" s="67"/>
      <c r="D120" s="14" t="s">
        <v>116</v>
      </c>
      <c r="E120" s="109">
        <v>336</v>
      </c>
      <c r="F120" s="109">
        <f t="shared" si="35"/>
        <v>1344</v>
      </c>
      <c r="G120" s="110">
        <v>106</v>
      </c>
      <c r="H120" s="17">
        <f>G120*J120</f>
        <v>424</v>
      </c>
      <c r="I120" s="18">
        <f>1-(G120/E120)</f>
        <v>0.68452380952380953</v>
      </c>
      <c r="J120" s="19">
        <v>4</v>
      </c>
      <c r="K120" s="35">
        <f>1-(G120/E120)</f>
        <v>0.68452380952380953</v>
      </c>
      <c r="L120" s="3"/>
      <c r="M120" s="3"/>
      <c r="N120" s="3"/>
      <c r="O120" s="3"/>
      <c r="P120" s="3"/>
      <c r="Q120" s="3"/>
      <c r="R120" s="1"/>
    </row>
    <row r="121" spans="1:18" customFormat="1" ht="7.5" customHeight="1">
      <c r="A121" s="1"/>
      <c r="B121" s="1"/>
      <c r="C121" s="3"/>
      <c r="D121" s="23"/>
      <c r="E121" s="24"/>
      <c r="F121" s="24"/>
      <c r="G121" s="25"/>
      <c r="H121" s="26"/>
      <c r="I121" s="27"/>
      <c r="J121" s="28"/>
      <c r="K121" s="2"/>
      <c r="L121" s="3"/>
      <c r="M121" s="3"/>
      <c r="N121" s="3"/>
      <c r="O121" s="3"/>
      <c r="P121" s="3"/>
      <c r="Q121" s="3"/>
      <c r="R121" s="1"/>
    </row>
    <row r="122" spans="1:18" customFormat="1" ht="103.5" customHeight="1">
      <c r="A122" s="1"/>
      <c r="B122" s="1"/>
      <c r="C122" s="67"/>
      <c r="D122" s="14" t="s">
        <v>117</v>
      </c>
      <c r="E122" s="109">
        <v>450</v>
      </c>
      <c r="F122" s="109">
        <f t="shared" si="35"/>
        <v>9450</v>
      </c>
      <c r="G122" s="16">
        <v>213</v>
      </c>
      <c r="H122" s="17">
        <f>G122*J122</f>
        <v>4473</v>
      </c>
      <c r="I122" s="18">
        <f>1-(G122/E122)</f>
        <v>0.52666666666666662</v>
      </c>
      <c r="J122" s="19">
        <v>21</v>
      </c>
      <c r="K122" s="2"/>
      <c r="L122" s="3"/>
      <c r="M122" s="3"/>
      <c r="N122" s="3"/>
      <c r="O122" s="3"/>
      <c r="P122" s="3"/>
      <c r="Q122" s="3"/>
      <c r="R122" s="1"/>
    </row>
    <row r="123" spans="1:18" customFormat="1" ht="7.5" customHeight="1">
      <c r="A123" s="1"/>
      <c r="B123" s="1"/>
      <c r="C123" s="3"/>
      <c r="D123" s="23"/>
      <c r="E123" s="24"/>
      <c r="F123" s="24"/>
      <c r="G123" s="25"/>
      <c r="H123" s="26"/>
      <c r="I123" s="27"/>
      <c r="J123" s="28"/>
      <c r="K123" s="2"/>
      <c r="L123" s="3"/>
      <c r="M123" s="3"/>
      <c r="N123" s="3"/>
      <c r="O123" s="3"/>
      <c r="P123" s="3"/>
      <c r="Q123" s="3"/>
      <c r="R123" s="1"/>
    </row>
    <row r="124" spans="1:18" customFormat="1" ht="85.5" customHeight="1">
      <c r="A124" s="1"/>
      <c r="B124" s="1"/>
      <c r="C124" s="67"/>
      <c r="D124" s="14" t="s">
        <v>118</v>
      </c>
      <c r="E124" s="111">
        <v>1600</v>
      </c>
      <c r="F124" s="111">
        <f t="shared" si="35"/>
        <v>38400</v>
      </c>
      <c r="G124" s="110">
        <v>803</v>
      </c>
      <c r="H124" s="17">
        <f>G124*J124</f>
        <v>19272</v>
      </c>
      <c r="I124" s="18">
        <f>1-(G124/E124)</f>
        <v>0.49812500000000004</v>
      </c>
      <c r="J124" s="19">
        <v>24</v>
      </c>
      <c r="K124" s="2"/>
      <c r="L124" s="3"/>
      <c r="M124" s="3"/>
      <c r="N124" s="3"/>
      <c r="O124" s="3"/>
      <c r="P124" s="3"/>
      <c r="Q124" s="3"/>
      <c r="R124" s="1"/>
    </row>
    <row r="125" spans="1:18" customFormat="1" ht="6" customHeight="1">
      <c r="A125" s="1"/>
      <c r="B125" s="1"/>
      <c r="C125" s="3"/>
      <c r="D125" s="23"/>
      <c r="E125" s="24"/>
      <c r="F125" s="24"/>
      <c r="G125" s="25"/>
      <c r="H125" s="26"/>
      <c r="I125" s="27"/>
      <c r="J125" s="28"/>
      <c r="K125" s="2"/>
      <c r="L125" s="3"/>
      <c r="M125" s="3"/>
      <c r="N125" s="3"/>
      <c r="O125" s="3"/>
      <c r="P125" s="3"/>
      <c r="Q125" s="3"/>
      <c r="R125" s="1"/>
    </row>
    <row r="126" spans="1:18" customFormat="1" ht="153.75" customHeight="1">
      <c r="A126" s="1"/>
      <c r="B126" s="1"/>
      <c r="C126" s="67"/>
      <c r="D126" s="14" t="s">
        <v>119</v>
      </c>
      <c r="E126" s="15">
        <v>449</v>
      </c>
      <c r="F126" s="15">
        <f t="shared" si="35"/>
        <v>8531</v>
      </c>
      <c r="G126" s="110">
        <v>213</v>
      </c>
      <c r="H126" s="17">
        <f>G126*J126</f>
        <v>4047</v>
      </c>
      <c r="I126" s="18">
        <f>1-(G126/E126)</f>
        <v>0.52561247216035634</v>
      </c>
      <c r="J126" s="19">
        <v>19</v>
      </c>
      <c r="K126" s="2"/>
      <c r="L126" s="3"/>
      <c r="M126" s="3"/>
      <c r="N126" s="3"/>
      <c r="O126" s="3"/>
      <c r="P126" s="3"/>
      <c r="Q126" s="3"/>
      <c r="R126" s="1"/>
    </row>
    <row r="127" spans="1:18" customFormat="1" ht="7.5" customHeight="1">
      <c r="A127" s="1"/>
      <c r="B127" s="1"/>
      <c r="C127" s="3"/>
      <c r="D127" s="23"/>
      <c r="E127" s="24"/>
      <c r="F127" s="24"/>
      <c r="G127" s="25"/>
      <c r="H127" s="26"/>
      <c r="I127" s="27"/>
      <c r="J127" s="28"/>
      <c r="K127" s="2"/>
      <c r="L127" s="3"/>
      <c r="M127" s="3"/>
      <c r="N127" s="3"/>
      <c r="O127" s="3"/>
      <c r="P127" s="3"/>
      <c r="Q127" s="3"/>
      <c r="R127" s="1"/>
    </row>
    <row r="128" spans="1:18" customFormat="1" ht="134.25" customHeight="1">
      <c r="A128" s="1" t="s">
        <v>120</v>
      </c>
      <c r="B128" s="1"/>
      <c r="C128" s="112"/>
      <c r="D128" s="14" t="s">
        <v>121</v>
      </c>
      <c r="E128" s="15">
        <v>499</v>
      </c>
      <c r="F128" s="15">
        <f t="shared" si="35"/>
        <v>9481</v>
      </c>
      <c r="G128" s="110">
        <v>213</v>
      </c>
      <c r="H128" s="17">
        <f>G128*J128</f>
        <v>4047</v>
      </c>
      <c r="I128" s="18">
        <f>1-(G128/E128)</f>
        <v>0.57314629258517036</v>
      </c>
      <c r="J128" s="19">
        <v>19</v>
      </c>
      <c r="K128" s="35">
        <f>1-(G128/E128)</f>
        <v>0.57314629258517036</v>
      </c>
      <c r="L128" s="3"/>
      <c r="M128" s="3"/>
      <c r="N128" s="3"/>
      <c r="O128" s="3"/>
      <c r="P128" s="3"/>
      <c r="Q128" s="3"/>
      <c r="R128" s="1"/>
    </row>
    <row r="129" spans="1:18" customFormat="1" ht="7.5" customHeight="1">
      <c r="A129" s="1"/>
      <c r="B129" s="1"/>
      <c r="C129" s="3"/>
      <c r="D129" s="23"/>
      <c r="E129" s="24"/>
      <c r="F129" s="24"/>
      <c r="G129" s="25"/>
      <c r="H129" s="26"/>
      <c r="I129" s="27"/>
      <c r="J129" s="28"/>
      <c r="K129" s="2"/>
      <c r="L129" s="3"/>
      <c r="M129" s="3"/>
      <c r="N129" s="3"/>
      <c r="O129" s="3"/>
      <c r="P129" s="3"/>
      <c r="Q129" s="3"/>
      <c r="R129" s="1"/>
    </row>
    <row r="130" spans="1:18" customFormat="1" ht="15.75">
      <c r="A130" s="1"/>
      <c r="B130" s="1"/>
      <c r="C130" s="146" t="s">
        <v>122</v>
      </c>
      <c r="D130" s="147"/>
      <c r="E130" s="147"/>
      <c r="F130" s="147"/>
      <c r="G130" s="147"/>
      <c r="H130" s="147"/>
      <c r="I130" s="147"/>
      <c r="J130" s="148"/>
      <c r="K130" s="2"/>
      <c r="L130" s="3"/>
      <c r="M130" s="3"/>
      <c r="N130" s="3"/>
      <c r="O130" s="3"/>
      <c r="P130" s="3"/>
      <c r="Q130" s="3"/>
      <c r="R130" s="1"/>
    </row>
    <row r="131" spans="1:18" customFormat="1" ht="15.75">
      <c r="A131" s="1"/>
      <c r="B131" s="1"/>
      <c r="C131" s="113"/>
      <c r="D131" s="52" t="s">
        <v>123</v>
      </c>
      <c r="E131" s="53">
        <v>125</v>
      </c>
      <c r="F131" s="53">
        <f t="shared" ref="F131:F138" si="38">E131*J131</f>
        <v>1000</v>
      </c>
      <c r="G131" s="54">
        <v>52.43</v>
      </c>
      <c r="H131" s="55">
        <f t="shared" ref="H131:H138" si="39">G131*J131</f>
        <v>419.44</v>
      </c>
      <c r="I131" s="56">
        <f t="shared" ref="I131:I138" si="40">1-(G131/E131)</f>
        <v>0.58055999999999996</v>
      </c>
      <c r="J131" s="57">
        <v>8</v>
      </c>
      <c r="K131" s="35" t="e">
        <f>1-(#REF!/#REF!)</f>
        <v>#REF!</v>
      </c>
      <c r="L131" s="3"/>
      <c r="M131" s="3"/>
      <c r="N131" s="3"/>
      <c r="O131" s="3"/>
      <c r="P131" s="3"/>
      <c r="Q131" s="3"/>
      <c r="R131" s="1"/>
    </row>
    <row r="132" spans="1:18" customFormat="1" ht="15.75">
      <c r="A132" s="1" t="s">
        <v>124</v>
      </c>
      <c r="B132" s="1"/>
      <c r="C132" s="113"/>
      <c r="D132" s="52" t="s">
        <v>125</v>
      </c>
      <c r="E132" s="53">
        <v>85</v>
      </c>
      <c r="F132" s="53">
        <f t="shared" si="38"/>
        <v>425</v>
      </c>
      <c r="G132" s="54">
        <v>31.03</v>
      </c>
      <c r="H132" s="55">
        <f t="shared" si="39"/>
        <v>155.15</v>
      </c>
      <c r="I132" s="56">
        <f t="shared" si="40"/>
        <v>0.63494117647058823</v>
      </c>
      <c r="J132" s="57">
        <v>5</v>
      </c>
      <c r="K132" s="2"/>
      <c r="L132" s="3"/>
      <c r="M132" s="3"/>
      <c r="N132" s="3"/>
      <c r="O132" s="3"/>
      <c r="P132" s="3"/>
      <c r="Q132" s="3"/>
      <c r="R132" s="1"/>
    </row>
    <row r="133" spans="1:18" customFormat="1" ht="15.75">
      <c r="A133" s="1" t="s">
        <v>124</v>
      </c>
      <c r="B133" s="1"/>
      <c r="C133" s="113"/>
      <c r="D133" s="52" t="s">
        <v>126</v>
      </c>
      <c r="E133" s="54">
        <v>200</v>
      </c>
      <c r="F133" s="54">
        <f t="shared" si="38"/>
        <v>9600</v>
      </c>
      <c r="G133" s="54">
        <v>52.43</v>
      </c>
      <c r="H133" s="55">
        <f t="shared" si="39"/>
        <v>2516.64</v>
      </c>
      <c r="I133" s="56">
        <f t="shared" si="40"/>
        <v>0.73785000000000001</v>
      </c>
      <c r="J133" s="57">
        <v>48</v>
      </c>
      <c r="K133" s="2"/>
      <c r="L133" s="3"/>
      <c r="M133" s="3"/>
      <c r="N133" s="3"/>
      <c r="O133" s="3"/>
      <c r="P133" s="3"/>
      <c r="Q133" s="3"/>
      <c r="R133" s="1"/>
    </row>
    <row r="134" spans="1:18" customFormat="1" ht="15.75">
      <c r="A134" s="1" t="s">
        <v>124</v>
      </c>
      <c r="B134" s="1"/>
      <c r="C134" s="113"/>
      <c r="D134" s="52" t="s">
        <v>127</v>
      </c>
      <c r="E134" s="53">
        <v>50</v>
      </c>
      <c r="F134" s="53">
        <f t="shared" si="38"/>
        <v>1400</v>
      </c>
      <c r="G134" s="54">
        <v>20.329999999999998</v>
      </c>
      <c r="H134" s="55">
        <f t="shared" si="39"/>
        <v>569.24</v>
      </c>
      <c r="I134" s="56">
        <f t="shared" si="40"/>
        <v>0.59340000000000004</v>
      </c>
      <c r="J134" s="57">
        <v>28</v>
      </c>
      <c r="K134" s="2"/>
      <c r="L134" s="3"/>
      <c r="M134" s="3"/>
      <c r="N134" s="3"/>
      <c r="O134" s="3"/>
      <c r="P134" s="3"/>
      <c r="Q134" s="3"/>
      <c r="R134" s="1"/>
    </row>
    <row r="135" spans="1:18" customFormat="1" ht="15.75">
      <c r="A135" s="1" t="s">
        <v>124</v>
      </c>
      <c r="B135" s="1"/>
      <c r="C135" s="113"/>
      <c r="D135" s="52" t="s">
        <v>128</v>
      </c>
      <c r="E135" s="53">
        <v>58</v>
      </c>
      <c r="F135" s="53">
        <f t="shared" si="38"/>
        <v>928</v>
      </c>
      <c r="G135" s="54">
        <v>31.03</v>
      </c>
      <c r="H135" s="55">
        <f t="shared" si="39"/>
        <v>496.48</v>
      </c>
      <c r="I135" s="56">
        <f t="shared" si="40"/>
        <v>0.46499999999999997</v>
      </c>
      <c r="J135" s="57">
        <v>16</v>
      </c>
      <c r="K135" s="2"/>
      <c r="L135" s="3"/>
      <c r="M135" s="3"/>
      <c r="N135" s="3"/>
      <c r="O135" s="3"/>
      <c r="P135" s="3"/>
      <c r="Q135" s="3"/>
      <c r="R135" s="1"/>
    </row>
    <row r="136" spans="1:18" customFormat="1" ht="15.75">
      <c r="A136" s="1" t="s">
        <v>124</v>
      </c>
      <c r="B136" s="1"/>
      <c r="C136" s="113"/>
      <c r="D136" s="52" t="s">
        <v>129</v>
      </c>
      <c r="E136" s="53">
        <v>125</v>
      </c>
      <c r="F136" s="53">
        <f t="shared" si="38"/>
        <v>3125</v>
      </c>
      <c r="G136" s="54">
        <v>52.43</v>
      </c>
      <c r="H136" s="55">
        <f t="shared" si="39"/>
        <v>1310.75</v>
      </c>
      <c r="I136" s="56">
        <f t="shared" si="40"/>
        <v>0.58055999999999996</v>
      </c>
      <c r="J136" s="57">
        <v>25</v>
      </c>
      <c r="K136" s="2"/>
      <c r="L136" s="3"/>
      <c r="M136" s="3"/>
      <c r="N136" s="3"/>
      <c r="O136" s="3"/>
      <c r="P136" s="3"/>
      <c r="Q136" s="3"/>
      <c r="R136" s="1"/>
    </row>
    <row r="137" spans="1:18" customFormat="1">
      <c r="A137" s="1"/>
      <c r="B137" s="1"/>
      <c r="C137" s="36"/>
      <c r="D137" s="52" t="s">
        <v>130</v>
      </c>
      <c r="E137" s="53">
        <v>39</v>
      </c>
      <c r="F137" s="53">
        <f t="shared" si="38"/>
        <v>1716</v>
      </c>
      <c r="G137" s="54">
        <v>20.329999999999998</v>
      </c>
      <c r="H137" s="55">
        <f t="shared" si="39"/>
        <v>894.52</v>
      </c>
      <c r="I137" s="56">
        <f t="shared" si="40"/>
        <v>0.47871794871794882</v>
      </c>
      <c r="J137" s="57">
        <v>44</v>
      </c>
      <c r="K137" s="2"/>
      <c r="L137" s="3"/>
      <c r="M137" s="3"/>
      <c r="N137" s="3"/>
      <c r="O137" s="3"/>
      <c r="P137" s="3"/>
      <c r="Q137" s="3"/>
      <c r="R137" s="1"/>
    </row>
    <row r="138" spans="1:18" customFormat="1">
      <c r="A138" s="1"/>
      <c r="B138" s="1"/>
      <c r="C138" s="42"/>
      <c r="D138" s="60" t="s">
        <v>131</v>
      </c>
      <c r="E138" s="61">
        <v>99</v>
      </c>
      <c r="F138" s="61">
        <f t="shared" si="38"/>
        <v>2079</v>
      </c>
      <c r="G138" s="62">
        <v>52.43</v>
      </c>
      <c r="H138" s="63">
        <f t="shared" si="39"/>
        <v>1101.03</v>
      </c>
      <c r="I138" s="64">
        <f t="shared" si="40"/>
        <v>0.47040404040404038</v>
      </c>
      <c r="J138" s="65">
        <v>21</v>
      </c>
      <c r="K138" s="2"/>
      <c r="L138" s="3"/>
      <c r="M138" s="3"/>
      <c r="N138" s="3"/>
      <c r="O138" s="3"/>
      <c r="P138" s="3"/>
      <c r="Q138" s="3"/>
      <c r="R138" s="1"/>
    </row>
    <row r="139" spans="1:18" customFormat="1" ht="7.5" customHeight="1">
      <c r="A139" s="1"/>
      <c r="B139" s="1"/>
      <c r="C139" s="3"/>
      <c r="D139" s="23"/>
      <c r="E139" s="24"/>
      <c r="F139" s="24"/>
      <c r="G139" s="25"/>
      <c r="H139" s="26"/>
      <c r="I139" s="27"/>
      <c r="J139" s="28"/>
      <c r="K139" s="2"/>
      <c r="L139" s="3"/>
      <c r="M139" s="3"/>
      <c r="N139" s="3"/>
      <c r="O139" s="3"/>
      <c r="P139" s="3"/>
      <c r="Q139" s="3"/>
      <c r="R139" s="1"/>
    </row>
    <row r="140" spans="1:18" customFormat="1">
      <c r="A140" s="1" t="s">
        <v>124</v>
      </c>
      <c r="B140" s="1"/>
      <c r="C140" s="141" t="s">
        <v>132</v>
      </c>
      <c r="D140" s="142"/>
      <c r="E140" s="114"/>
      <c r="F140" s="115">
        <f>SUM(F3:F139)</f>
        <v>338608</v>
      </c>
      <c r="G140" s="116"/>
      <c r="H140" s="117">
        <f>SUM(H3:H139)</f>
        <v>147866.54999999999</v>
      </c>
      <c r="I140" s="118">
        <f>1-H140/F140</f>
        <v>0.56331052426404571</v>
      </c>
      <c r="J140" s="119">
        <f>SUM(J3:J139)</f>
        <v>1355</v>
      </c>
      <c r="K140" s="2"/>
      <c r="L140" s="3"/>
      <c r="M140" s="3"/>
      <c r="N140" s="3"/>
      <c r="O140" s="3"/>
      <c r="P140" s="3"/>
      <c r="Q140" s="3"/>
      <c r="R140" s="1"/>
    </row>
    <row r="141" spans="1:18" customFormat="1">
      <c r="A141" s="1" t="s">
        <v>124</v>
      </c>
      <c r="B141" s="1"/>
      <c r="C141" s="3"/>
      <c r="D141" s="23"/>
      <c r="E141" s="24"/>
      <c r="F141" s="24"/>
      <c r="G141" s="25"/>
      <c r="H141" s="26"/>
      <c r="I141" s="27"/>
      <c r="J141" s="120"/>
      <c r="K141" s="121"/>
      <c r="L141" s="3"/>
      <c r="M141" s="3"/>
      <c r="N141" s="3"/>
      <c r="O141" s="3"/>
      <c r="P141" s="3"/>
      <c r="Q141" s="3"/>
      <c r="R141" s="1"/>
    </row>
    <row r="142" spans="1:18" customFormat="1">
      <c r="A142" s="1" t="s">
        <v>124</v>
      </c>
      <c r="B142" s="1"/>
      <c r="C142" s="3"/>
      <c r="D142" s="23"/>
      <c r="E142" s="24"/>
      <c r="F142" s="24"/>
      <c r="G142" s="25"/>
      <c r="H142" s="26"/>
      <c r="I142" s="27"/>
      <c r="J142" s="28"/>
      <c r="K142" s="121"/>
      <c r="L142" s="3"/>
      <c r="M142" s="3"/>
      <c r="N142" s="3"/>
      <c r="O142" s="3"/>
      <c r="P142" s="3"/>
      <c r="Q142" s="3"/>
      <c r="R142" s="1"/>
    </row>
    <row r="143" spans="1:18" customFormat="1">
      <c r="A143" s="1"/>
      <c r="B143" s="1"/>
      <c r="C143" s="3"/>
      <c r="D143" s="122"/>
      <c r="E143" s="123"/>
      <c r="F143" s="123"/>
      <c r="G143" s="124"/>
      <c r="H143" s="125"/>
      <c r="I143" s="126"/>
      <c r="J143" s="28"/>
      <c r="K143" s="121"/>
      <c r="L143" s="3"/>
      <c r="M143" s="3"/>
      <c r="N143" s="3"/>
      <c r="O143" s="3"/>
      <c r="P143" s="3"/>
      <c r="Q143" s="3"/>
      <c r="R143" s="1"/>
    </row>
    <row r="144" spans="1:18" customFormat="1">
      <c r="A144" s="1"/>
      <c r="B144" s="1"/>
      <c r="C144" s="3"/>
      <c r="D144" s="23"/>
      <c r="E144" s="24"/>
      <c r="F144" s="24"/>
      <c r="G144" s="25"/>
      <c r="H144" s="26"/>
      <c r="I144" s="27"/>
      <c r="J144" s="28"/>
      <c r="K144" s="121"/>
      <c r="L144" s="3"/>
      <c r="M144" s="3"/>
      <c r="N144" s="3"/>
      <c r="O144" s="3"/>
      <c r="P144" s="3"/>
      <c r="Q144" s="3"/>
      <c r="R144" s="1"/>
    </row>
    <row r="145" spans="1:18" customFormat="1" ht="15.75">
      <c r="A145" s="1"/>
      <c r="B145" s="1"/>
      <c r="C145" s="3"/>
      <c r="D145" s="127"/>
      <c r="E145" s="128"/>
      <c r="F145" s="128"/>
      <c r="G145" s="129"/>
      <c r="H145" s="130"/>
      <c r="I145" s="27"/>
      <c r="J145" s="28"/>
      <c r="K145" s="131" t="e">
        <f>1-(G145/E145)</f>
        <v>#DIV/0!</v>
      </c>
      <c r="L145" s="3"/>
      <c r="M145" s="3"/>
      <c r="N145" s="3"/>
      <c r="O145" s="3"/>
      <c r="P145" s="3"/>
      <c r="Q145" s="3"/>
      <c r="R145" s="1"/>
    </row>
    <row r="146" spans="1:18" customFormat="1">
      <c r="A146" s="1" t="s">
        <v>124</v>
      </c>
      <c r="B146" s="1"/>
      <c r="C146" s="3"/>
      <c r="D146" s="23"/>
      <c r="E146" s="24"/>
      <c r="F146" s="24"/>
      <c r="G146" s="25"/>
      <c r="H146" s="26"/>
      <c r="I146" s="27"/>
      <c r="J146" s="28"/>
      <c r="K146" s="121"/>
      <c r="L146" s="3"/>
      <c r="M146" s="3"/>
      <c r="N146" s="3"/>
      <c r="O146" s="3"/>
      <c r="P146" s="3"/>
      <c r="Q146" s="3"/>
      <c r="R146" s="1"/>
    </row>
    <row r="147" spans="1:18" customFormat="1">
      <c r="A147" s="1" t="s">
        <v>124</v>
      </c>
      <c r="B147" s="1"/>
      <c r="C147" s="3"/>
      <c r="D147" s="23"/>
      <c r="E147" s="24"/>
      <c r="F147" s="24"/>
      <c r="G147" s="25"/>
      <c r="H147" s="26"/>
      <c r="I147" s="27"/>
      <c r="J147" s="28"/>
      <c r="K147" s="121"/>
      <c r="L147" s="3"/>
      <c r="M147" s="3"/>
      <c r="N147" s="3"/>
      <c r="O147" s="3"/>
      <c r="P147" s="3"/>
      <c r="Q147" s="3"/>
      <c r="R147" s="1"/>
    </row>
    <row r="148" spans="1:18" customFormat="1">
      <c r="A148" s="1" t="s">
        <v>124</v>
      </c>
      <c r="B148" s="1"/>
      <c r="C148" s="3"/>
      <c r="D148" s="23"/>
      <c r="E148" s="24"/>
      <c r="F148" s="24"/>
      <c r="G148" s="25"/>
      <c r="H148" s="26"/>
      <c r="I148" s="27"/>
      <c r="J148" s="28"/>
      <c r="K148" s="121"/>
      <c r="L148" s="3"/>
      <c r="M148" s="3"/>
      <c r="N148" s="3"/>
      <c r="O148" s="3"/>
      <c r="P148" s="3"/>
      <c r="Q148" s="3"/>
      <c r="R148" s="1"/>
    </row>
    <row r="149" spans="1:18" customFormat="1">
      <c r="A149" s="1" t="s">
        <v>124</v>
      </c>
      <c r="B149" s="1"/>
      <c r="C149" s="3"/>
      <c r="D149" s="23"/>
      <c r="E149" s="24"/>
      <c r="F149" s="24"/>
      <c r="G149" s="25"/>
      <c r="H149" s="26"/>
      <c r="I149" s="27"/>
      <c r="J149" s="28"/>
      <c r="K149" s="121"/>
      <c r="L149" s="3"/>
      <c r="M149" s="3"/>
      <c r="N149" s="3"/>
      <c r="O149" s="3"/>
      <c r="P149" s="3"/>
      <c r="Q149" s="3"/>
      <c r="R149" s="1"/>
    </row>
    <row r="150" spans="1:18" customFormat="1">
      <c r="A150" s="1" t="s">
        <v>124</v>
      </c>
      <c r="B150" s="1"/>
      <c r="C150" s="3"/>
      <c r="D150" s="23"/>
      <c r="E150" s="24"/>
      <c r="F150" s="24"/>
      <c r="G150" s="25"/>
      <c r="H150" s="26"/>
      <c r="I150" s="27"/>
      <c r="J150" s="28"/>
      <c r="K150" s="121"/>
      <c r="L150" s="3"/>
      <c r="M150" s="3"/>
      <c r="N150" s="3"/>
      <c r="O150" s="3"/>
      <c r="P150" s="3"/>
      <c r="Q150" s="3"/>
      <c r="R150" s="1"/>
    </row>
    <row r="151" spans="1:18" customFormat="1">
      <c r="A151" s="1"/>
      <c r="B151" s="1"/>
      <c r="C151" s="3"/>
      <c r="D151" s="122"/>
      <c r="E151" s="123"/>
      <c r="F151" s="123"/>
      <c r="G151" s="124"/>
      <c r="H151" s="125"/>
      <c r="I151" s="126"/>
      <c r="J151" s="28"/>
      <c r="K151" s="121"/>
      <c r="L151" s="3"/>
      <c r="M151" s="3"/>
      <c r="N151" s="3"/>
      <c r="O151" s="3"/>
      <c r="P151" s="3"/>
      <c r="Q151" s="3"/>
      <c r="R151" s="1"/>
    </row>
    <row r="152" spans="1:18" customFormat="1">
      <c r="A152" s="1"/>
      <c r="B152" s="1"/>
      <c r="C152" s="3"/>
      <c r="D152" s="23"/>
      <c r="E152" s="24"/>
      <c r="F152" s="24"/>
      <c r="G152" s="25"/>
      <c r="H152" s="26"/>
      <c r="I152" s="27"/>
      <c r="J152" s="28"/>
      <c r="K152" s="121"/>
      <c r="L152" s="3"/>
      <c r="M152" s="3"/>
      <c r="N152" s="3"/>
      <c r="O152" s="3"/>
      <c r="P152" s="3"/>
      <c r="Q152" s="3"/>
      <c r="R152" s="1"/>
    </row>
    <row r="153" spans="1:18" customFormat="1" ht="15.75">
      <c r="A153" s="1"/>
      <c r="B153" s="1"/>
      <c r="C153" s="3"/>
      <c r="D153" s="127"/>
      <c r="E153" s="128"/>
      <c r="F153" s="128"/>
      <c r="G153" s="129"/>
      <c r="H153" s="130"/>
      <c r="I153" s="27"/>
      <c r="J153" s="28"/>
      <c r="K153" s="131" t="e">
        <f>1-(G153/E153)</f>
        <v>#DIV/0!</v>
      </c>
      <c r="L153" s="3"/>
      <c r="M153" s="3"/>
      <c r="N153" s="3"/>
      <c r="O153" s="3"/>
      <c r="P153" s="3"/>
      <c r="Q153" s="3"/>
      <c r="R153" s="1"/>
    </row>
    <row r="154" spans="1:18" customFormat="1">
      <c r="A154" s="1" t="s">
        <v>124</v>
      </c>
      <c r="B154" s="1"/>
      <c r="C154" s="3"/>
      <c r="D154" s="23"/>
      <c r="E154" s="24"/>
      <c r="F154" s="24"/>
      <c r="G154" s="25"/>
      <c r="H154" s="26"/>
      <c r="I154" s="27"/>
      <c r="J154" s="28"/>
      <c r="K154" s="121"/>
      <c r="L154" s="3"/>
      <c r="M154" s="3"/>
      <c r="N154" s="3"/>
      <c r="O154" s="3"/>
      <c r="P154" s="3"/>
      <c r="Q154" s="3"/>
      <c r="R154" s="1"/>
    </row>
    <row r="155" spans="1:18" customFormat="1">
      <c r="A155" s="1" t="s">
        <v>124</v>
      </c>
      <c r="B155" s="1"/>
      <c r="C155" s="3"/>
      <c r="D155" s="23"/>
      <c r="E155" s="24"/>
      <c r="F155" s="24"/>
      <c r="G155" s="25"/>
      <c r="H155" s="26"/>
      <c r="I155" s="27"/>
      <c r="J155" s="28"/>
      <c r="K155" s="121"/>
      <c r="L155" s="3"/>
      <c r="M155" s="3"/>
      <c r="N155" s="3"/>
      <c r="O155" s="3"/>
      <c r="P155" s="3"/>
      <c r="Q155" s="3"/>
      <c r="R155" s="1"/>
    </row>
    <row r="156" spans="1:18" customFormat="1">
      <c r="A156" s="1" t="s">
        <v>124</v>
      </c>
      <c r="B156" s="1"/>
      <c r="C156" s="3"/>
      <c r="D156" s="23"/>
      <c r="E156" s="24"/>
      <c r="F156" s="24"/>
      <c r="G156" s="25"/>
      <c r="H156" s="26"/>
      <c r="I156" s="27"/>
      <c r="J156" s="28"/>
      <c r="K156" s="121"/>
      <c r="L156" s="3"/>
      <c r="M156" s="3"/>
      <c r="N156" s="3"/>
      <c r="O156" s="3"/>
      <c r="P156" s="3"/>
      <c r="Q156" s="3"/>
      <c r="R156" s="1"/>
    </row>
    <row r="157" spans="1:18" customFormat="1">
      <c r="A157" s="1" t="s">
        <v>124</v>
      </c>
      <c r="B157" s="1"/>
      <c r="C157" s="3"/>
      <c r="D157" s="23"/>
      <c r="E157" s="24"/>
      <c r="F157" s="24"/>
      <c r="G157" s="25"/>
      <c r="H157" s="26"/>
      <c r="I157" s="27"/>
      <c r="J157" s="28"/>
      <c r="K157" s="121"/>
      <c r="L157" s="3"/>
      <c r="M157" s="3"/>
      <c r="N157" s="3"/>
      <c r="O157" s="3"/>
      <c r="P157" s="3"/>
      <c r="Q157" s="3"/>
      <c r="R157" s="1"/>
    </row>
    <row r="158" spans="1:18" customFormat="1">
      <c r="A158" s="1" t="s">
        <v>124</v>
      </c>
      <c r="B158" s="1"/>
      <c r="C158" s="3"/>
      <c r="D158" s="23"/>
      <c r="E158" s="24"/>
      <c r="F158" s="24"/>
      <c r="G158" s="25"/>
      <c r="H158" s="26"/>
      <c r="I158" s="27"/>
      <c r="J158" s="28"/>
      <c r="K158" s="121"/>
      <c r="L158" s="3"/>
      <c r="M158" s="3"/>
      <c r="N158" s="3"/>
      <c r="O158" s="3"/>
      <c r="P158" s="3"/>
      <c r="Q158" s="3"/>
      <c r="R158" s="1"/>
    </row>
    <row r="159" spans="1:18" customFormat="1">
      <c r="A159" s="1" t="s">
        <v>124</v>
      </c>
      <c r="B159" s="1"/>
      <c r="C159" s="3"/>
      <c r="D159" s="23"/>
      <c r="E159" s="24"/>
      <c r="F159" s="24"/>
      <c r="G159" s="25"/>
      <c r="H159" s="26"/>
      <c r="I159" s="27"/>
      <c r="J159" s="28"/>
      <c r="K159" s="121"/>
      <c r="L159" s="3"/>
      <c r="M159" s="3"/>
      <c r="N159" s="3"/>
      <c r="O159" s="3"/>
      <c r="P159" s="3"/>
      <c r="Q159" s="3"/>
      <c r="R159" s="1"/>
    </row>
    <row r="160" spans="1:18" customFormat="1">
      <c r="A160" s="1"/>
      <c r="B160" s="1"/>
      <c r="C160" s="3"/>
      <c r="D160" s="122"/>
      <c r="E160" s="123"/>
      <c r="F160" s="123"/>
      <c r="G160" s="124"/>
      <c r="H160" s="125"/>
      <c r="I160" s="126"/>
      <c r="J160" s="28"/>
      <c r="K160" s="121"/>
      <c r="L160" s="3"/>
      <c r="M160" s="3"/>
      <c r="N160" s="3"/>
      <c r="O160" s="3"/>
      <c r="P160" s="3"/>
      <c r="Q160" s="3"/>
      <c r="R160" s="1"/>
    </row>
    <row r="161" spans="1:18" customFormat="1">
      <c r="A161" s="1"/>
      <c r="B161" s="1"/>
      <c r="C161" s="3"/>
      <c r="D161" s="23"/>
      <c r="E161" s="25"/>
      <c r="F161" s="25"/>
      <c r="G161" s="25"/>
      <c r="H161" s="130"/>
      <c r="I161" s="27"/>
      <c r="J161" s="28"/>
      <c r="K161" s="121"/>
      <c r="L161" s="3"/>
      <c r="M161" s="3"/>
      <c r="N161" s="3"/>
      <c r="O161" s="3"/>
      <c r="P161" s="3"/>
      <c r="Q161" s="3"/>
      <c r="R161" s="1"/>
    </row>
    <row r="162" spans="1:18" customFormat="1" ht="15.75">
      <c r="A162" s="1"/>
      <c r="B162" s="1"/>
      <c r="C162" s="3"/>
      <c r="D162" s="127"/>
      <c r="E162" s="128"/>
      <c r="F162" s="128"/>
      <c r="G162" s="129"/>
      <c r="H162" s="130"/>
      <c r="I162" s="27"/>
      <c r="J162" s="28"/>
      <c r="K162" s="131" t="e">
        <f>1-(G162/E162)</f>
        <v>#DIV/0!</v>
      </c>
      <c r="L162" s="3"/>
      <c r="M162" s="3"/>
      <c r="N162" s="3"/>
      <c r="O162" s="3"/>
      <c r="P162" s="3"/>
      <c r="Q162" s="3"/>
      <c r="R162" s="1"/>
    </row>
    <row r="163" spans="1:18" customFormat="1">
      <c r="A163" s="1" t="s">
        <v>124</v>
      </c>
      <c r="B163" s="1"/>
      <c r="C163" s="3"/>
      <c r="D163" s="23"/>
      <c r="E163" s="24"/>
      <c r="F163" s="24"/>
      <c r="G163" s="25"/>
      <c r="H163" s="26"/>
      <c r="I163" s="27"/>
      <c r="J163" s="28"/>
      <c r="K163" s="121"/>
      <c r="L163" s="3"/>
      <c r="M163" s="3"/>
      <c r="N163" s="3"/>
      <c r="O163" s="3"/>
      <c r="P163" s="3"/>
      <c r="Q163" s="3"/>
      <c r="R163" s="1"/>
    </row>
    <row r="164" spans="1:18" customFormat="1">
      <c r="A164" s="1" t="s">
        <v>124</v>
      </c>
      <c r="B164" s="1"/>
      <c r="C164" s="3"/>
      <c r="D164" s="23"/>
      <c r="E164" s="24"/>
      <c r="F164" s="24"/>
      <c r="G164" s="25"/>
      <c r="H164" s="26"/>
      <c r="I164" s="27"/>
      <c r="J164" s="28"/>
      <c r="K164" s="121"/>
      <c r="L164" s="3"/>
      <c r="M164" s="3"/>
      <c r="N164" s="3"/>
      <c r="O164" s="3"/>
      <c r="P164" s="3"/>
      <c r="Q164" s="3"/>
      <c r="R164" s="1"/>
    </row>
    <row r="165" spans="1:18" customFormat="1">
      <c r="A165" s="1" t="s">
        <v>124</v>
      </c>
      <c r="B165" s="1"/>
      <c r="C165" s="3"/>
      <c r="D165" s="23"/>
      <c r="E165" s="24"/>
      <c r="F165" s="24"/>
      <c r="G165" s="25"/>
      <c r="H165" s="26"/>
      <c r="I165" s="27"/>
      <c r="J165" s="28"/>
      <c r="K165" s="121"/>
      <c r="L165" s="3"/>
      <c r="M165" s="3"/>
      <c r="N165" s="3"/>
      <c r="O165" s="3"/>
      <c r="P165" s="3"/>
      <c r="Q165" s="3"/>
      <c r="R165" s="1"/>
    </row>
    <row r="166" spans="1:18" customFormat="1">
      <c r="A166" s="1" t="s">
        <v>124</v>
      </c>
      <c r="B166" s="1"/>
      <c r="C166" s="3"/>
      <c r="D166" s="23"/>
      <c r="E166" s="24"/>
      <c r="F166" s="24"/>
      <c r="G166" s="25"/>
      <c r="H166" s="26"/>
      <c r="I166" s="27"/>
      <c r="J166" s="28"/>
      <c r="K166" s="121"/>
      <c r="L166" s="3"/>
      <c r="M166" s="3"/>
      <c r="N166" s="3"/>
      <c r="O166" s="3"/>
      <c r="P166" s="3"/>
      <c r="Q166" s="3"/>
      <c r="R166" s="1"/>
    </row>
    <row r="167" spans="1:18" customFormat="1">
      <c r="A167" s="1"/>
      <c r="B167" s="1"/>
      <c r="C167" s="3"/>
      <c r="D167" s="122"/>
      <c r="E167" s="123"/>
      <c r="F167" s="123"/>
      <c r="G167" s="124"/>
      <c r="H167" s="125"/>
      <c r="I167" s="126"/>
      <c r="J167" s="28"/>
      <c r="K167" s="121"/>
      <c r="L167" s="3"/>
      <c r="M167" s="3"/>
      <c r="N167" s="3"/>
      <c r="O167" s="3"/>
      <c r="P167" s="3"/>
      <c r="Q167" s="3"/>
      <c r="R167" s="1"/>
    </row>
    <row r="168" spans="1:18" customFormat="1">
      <c r="A168" s="1"/>
      <c r="B168" s="1"/>
      <c r="C168" s="3"/>
      <c r="D168" s="23"/>
      <c r="E168" s="25"/>
      <c r="F168" s="25"/>
      <c r="G168" s="25"/>
      <c r="H168" s="130"/>
      <c r="I168" s="27"/>
      <c r="J168" s="28"/>
      <c r="K168" s="121"/>
      <c r="L168" s="3"/>
      <c r="M168" s="3"/>
      <c r="N168" s="3"/>
      <c r="O168" s="3"/>
      <c r="P168" s="3"/>
      <c r="Q168" s="3"/>
      <c r="R168" s="1"/>
    </row>
    <row r="169" spans="1:18" customFormat="1" ht="15.75">
      <c r="A169" s="1"/>
      <c r="B169" s="1"/>
      <c r="C169" s="3"/>
      <c r="D169" s="127"/>
      <c r="E169" s="24"/>
      <c r="F169" s="24"/>
      <c r="G169" s="25"/>
      <c r="H169" s="26"/>
      <c r="I169" s="27"/>
      <c r="J169" s="28"/>
      <c r="K169" s="121"/>
      <c r="L169" s="3"/>
      <c r="M169" s="3"/>
      <c r="N169" s="3"/>
      <c r="O169" s="3"/>
      <c r="P169" s="3"/>
      <c r="Q169" s="3"/>
      <c r="R169" s="1"/>
    </row>
    <row r="170" spans="1:18" customFormat="1">
      <c r="A170" s="1" t="s">
        <v>124</v>
      </c>
      <c r="B170" s="1"/>
      <c r="C170" s="3"/>
      <c r="D170" s="23"/>
      <c r="E170" s="24"/>
      <c r="F170" s="24"/>
      <c r="G170" s="25"/>
      <c r="H170" s="26"/>
      <c r="I170" s="27"/>
      <c r="J170" s="28"/>
      <c r="K170" s="131" t="e">
        <f t="shared" ref="K170:K183" si="41">1-(G170/E170)</f>
        <v>#DIV/0!</v>
      </c>
      <c r="L170" s="3"/>
      <c r="M170" s="3"/>
      <c r="N170" s="3"/>
      <c r="O170" s="3"/>
      <c r="P170" s="3"/>
      <c r="Q170" s="3"/>
      <c r="R170" s="1"/>
    </row>
    <row r="171" spans="1:18" customFormat="1">
      <c r="A171" s="1" t="s">
        <v>124</v>
      </c>
      <c r="B171" s="1"/>
      <c r="C171" s="3"/>
      <c r="D171" s="23"/>
      <c r="E171" s="24"/>
      <c r="F171" s="24"/>
      <c r="G171" s="25"/>
      <c r="H171" s="26"/>
      <c r="I171" s="27"/>
      <c r="J171" s="28"/>
      <c r="K171" s="131" t="e">
        <f t="shared" si="41"/>
        <v>#DIV/0!</v>
      </c>
      <c r="L171" s="3"/>
      <c r="M171" s="3"/>
      <c r="N171" s="3"/>
      <c r="O171" s="3"/>
      <c r="P171" s="3"/>
      <c r="Q171" s="3"/>
      <c r="R171" s="1"/>
    </row>
    <row r="172" spans="1:18" customFormat="1">
      <c r="A172" s="1" t="s">
        <v>124</v>
      </c>
      <c r="B172" s="1"/>
      <c r="C172" s="3"/>
      <c r="D172" s="23"/>
      <c r="E172" s="24"/>
      <c r="F172" s="24"/>
      <c r="G172" s="25"/>
      <c r="H172" s="26"/>
      <c r="I172" s="27"/>
      <c r="J172" s="28"/>
      <c r="K172" s="131" t="e">
        <f t="shared" si="41"/>
        <v>#DIV/0!</v>
      </c>
      <c r="L172" s="3"/>
      <c r="M172" s="3"/>
      <c r="N172" s="3"/>
      <c r="O172" s="3"/>
      <c r="P172" s="3"/>
      <c r="Q172" s="3"/>
      <c r="R172" s="1"/>
    </row>
    <row r="173" spans="1:18" customFormat="1">
      <c r="A173" s="1" t="s">
        <v>124</v>
      </c>
      <c r="B173" s="1"/>
      <c r="C173" s="3"/>
      <c r="D173" s="23"/>
      <c r="E173" s="24"/>
      <c r="F173" s="24"/>
      <c r="G173" s="25"/>
      <c r="H173" s="26"/>
      <c r="I173" s="27"/>
      <c r="J173" s="28"/>
      <c r="K173" s="131" t="e">
        <f t="shared" si="41"/>
        <v>#DIV/0!</v>
      </c>
      <c r="L173" s="3"/>
      <c r="M173" s="3"/>
      <c r="N173" s="3"/>
      <c r="O173" s="3"/>
      <c r="P173" s="3"/>
      <c r="Q173" s="3"/>
      <c r="R173" s="1"/>
    </row>
    <row r="174" spans="1:18" customFormat="1">
      <c r="A174" s="1" t="s">
        <v>124</v>
      </c>
      <c r="B174" s="1"/>
      <c r="C174" s="3"/>
      <c r="D174" s="23"/>
      <c r="E174" s="24"/>
      <c r="F174" s="24"/>
      <c r="G174" s="25"/>
      <c r="H174" s="26"/>
      <c r="I174" s="27"/>
      <c r="J174" s="28"/>
      <c r="K174" s="131" t="e">
        <f t="shared" si="41"/>
        <v>#DIV/0!</v>
      </c>
      <c r="L174" s="3"/>
      <c r="M174" s="3"/>
      <c r="N174" s="3"/>
      <c r="O174" s="3"/>
      <c r="P174" s="3"/>
      <c r="Q174" s="3"/>
      <c r="R174" s="1"/>
    </row>
    <row r="175" spans="1:18" customFormat="1">
      <c r="A175" s="1" t="s">
        <v>124</v>
      </c>
      <c r="B175" s="1"/>
      <c r="C175" s="3"/>
      <c r="D175" s="23"/>
      <c r="E175" s="24"/>
      <c r="F175" s="24"/>
      <c r="G175" s="25"/>
      <c r="H175" s="26"/>
      <c r="I175" s="27"/>
      <c r="J175" s="28"/>
      <c r="K175" s="131" t="e">
        <f t="shared" si="41"/>
        <v>#DIV/0!</v>
      </c>
      <c r="L175" s="3"/>
      <c r="M175" s="3"/>
      <c r="N175" s="3"/>
      <c r="O175" s="3"/>
      <c r="P175" s="3"/>
      <c r="Q175" s="3"/>
      <c r="R175" s="1"/>
    </row>
    <row r="176" spans="1:18" customFormat="1">
      <c r="A176" s="1" t="s">
        <v>124</v>
      </c>
      <c r="B176" s="1"/>
      <c r="C176" s="3"/>
      <c r="D176" s="23"/>
      <c r="E176" s="24"/>
      <c r="F176" s="24"/>
      <c r="G176" s="25"/>
      <c r="H176" s="26"/>
      <c r="I176" s="27"/>
      <c r="J176" s="28"/>
      <c r="K176" s="131" t="e">
        <f t="shared" si="41"/>
        <v>#DIV/0!</v>
      </c>
      <c r="L176" s="3"/>
      <c r="M176" s="3"/>
      <c r="N176" s="3"/>
      <c r="O176" s="3"/>
      <c r="P176" s="3"/>
      <c r="Q176" s="3"/>
      <c r="R176" s="1"/>
    </row>
    <row r="177" spans="1:18" customFormat="1">
      <c r="A177" s="1" t="s">
        <v>124</v>
      </c>
      <c r="B177" s="1"/>
      <c r="C177" s="3"/>
      <c r="D177" s="23"/>
      <c r="E177" s="24"/>
      <c r="F177" s="24"/>
      <c r="G177" s="25"/>
      <c r="H177" s="26"/>
      <c r="I177" s="27"/>
      <c r="J177" s="28"/>
      <c r="K177" s="131" t="e">
        <f t="shared" si="41"/>
        <v>#DIV/0!</v>
      </c>
      <c r="L177" s="3"/>
      <c r="M177" s="3"/>
      <c r="N177" s="3"/>
      <c r="O177" s="3"/>
      <c r="P177" s="3"/>
      <c r="Q177" s="3"/>
      <c r="R177" s="1"/>
    </row>
    <row r="178" spans="1:18" customFormat="1">
      <c r="A178" s="1" t="s">
        <v>124</v>
      </c>
      <c r="B178" s="1"/>
      <c r="C178" s="3"/>
      <c r="D178" s="23"/>
      <c r="E178" s="24"/>
      <c r="F178" s="24"/>
      <c r="G178" s="25"/>
      <c r="H178" s="26"/>
      <c r="I178" s="27"/>
      <c r="J178" s="28"/>
      <c r="K178" s="131" t="e">
        <f t="shared" si="41"/>
        <v>#DIV/0!</v>
      </c>
      <c r="L178" s="3"/>
      <c r="M178" s="3"/>
      <c r="N178" s="3"/>
      <c r="O178" s="3"/>
      <c r="P178" s="3"/>
      <c r="Q178" s="3"/>
      <c r="R178" s="1"/>
    </row>
    <row r="179" spans="1:18" customFormat="1">
      <c r="A179" s="1" t="s">
        <v>124</v>
      </c>
      <c r="B179" s="1"/>
      <c r="C179" s="3"/>
      <c r="D179" s="23"/>
      <c r="E179" s="24"/>
      <c r="F179" s="24"/>
      <c r="G179" s="25"/>
      <c r="H179" s="26"/>
      <c r="I179" s="27"/>
      <c r="J179" s="28"/>
      <c r="K179" s="131" t="e">
        <f t="shared" si="41"/>
        <v>#DIV/0!</v>
      </c>
      <c r="L179" s="3"/>
      <c r="M179" s="3"/>
      <c r="N179" s="3"/>
      <c r="O179" s="3"/>
      <c r="P179" s="3"/>
      <c r="Q179" s="3"/>
      <c r="R179" s="1"/>
    </row>
    <row r="180" spans="1:18" customFormat="1">
      <c r="A180" s="1" t="s">
        <v>124</v>
      </c>
      <c r="B180" s="1"/>
      <c r="C180" s="3"/>
      <c r="D180" s="23"/>
      <c r="E180" s="24"/>
      <c r="F180" s="24"/>
      <c r="G180" s="25"/>
      <c r="H180" s="26"/>
      <c r="I180" s="27"/>
      <c r="J180" s="28"/>
      <c r="K180" s="131" t="e">
        <f t="shared" si="41"/>
        <v>#DIV/0!</v>
      </c>
      <c r="L180" s="3"/>
      <c r="M180" s="3"/>
      <c r="N180" s="3"/>
      <c r="O180" s="3"/>
      <c r="P180" s="3"/>
      <c r="Q180" s="3"/>
      <c r="R180" s="1"/>
    </row>
    <row r="181" spans="1:18" customFormat="1">
      <c r="A181" s="1" t="s">
        <v>124</v>
      </c>
      <c r="B181" s="1"/>
      <c r="C181" s="3"/>
      <c r="D181" s="23"/>
      <c r="E181" s="24"/>
      <c r="F181" s="24"/>
      <c r="G181" s="25"/>
      <c r="H181" s="26"/>
      <c r="I181" s="27"/>
      <c r="J181" s="28"/>
      <c r="K181" s="131" t="e">
        <f t="shared" si="41"/>
        <v>#DIV/0!</v>
      </c>
      <c r="L181" s="3"/>
      <c r="M181" s="3"/>
      <c r="N181" s="3"/>
      <c r="O181" s="3"/>
      <c r="P181" s="3"/>
      <c r="Q181" s="3"/>
      <c r="R181" s="1"/>
    </row>
    <row r="182" spans="1:18" customFormat="1">
      <c r="A182" s="1" t="s">
        <v>124</v>
      </c>
      <c r="B182" s="1"/>
      <c r="C182" s="3"/>
      <c r="D182" s="23"/>
      <c r="E182" s="24"/>
      <c r="F182" s="24"/>
      <c r="G182" s="25"/>
      <c r="H182" s="26"/>
      <c r="I182" s="27"/>
      <c r="J182" s="28"/>
      <c r="K182" s="131" t="e">
        <f t="shared" si="41"/>
        <v>#DIV/0!</v>
      </c>
      <c r="L182" s="3"/>
      <c r="M182" s="3"/>
      <c r="N182" s="3"/>
      <c r="O182" s="3"/>
      <c r="P182" s="3"/>
      <c r="Q182" s="3"/>
      <c r="R182" s="1"/>
    </row>
    <row r="183" spans="1:18" customFormat="1">
      <c r="A183" s="1" t="s">
        <v>124</v>
      </c>
      <c r="B183" s="1"/>
      <c r="C183" s="3"/>
      <c r="D183" s="23"/>
      <c r="E183" s="24"/>
      <c r="F183" s="24"/>
      <c r="G183" s="25"/>
      <c r="H183" s="26"/>
      <c r="I183" s="27"/>
      <c r="J183" s="28"/>
      <c r="K183" s="131" t="e">
        <f t="shared" si="41"/>
        <v>#DIV/0!</v>
      </c>
      <c r="L183" s="3"/>
      <c r="M183" s="3"/>
      <c r="N183" s="3"/>
      <c r="O183" s="3"/>
      <c r="P183" s="3"/>
      <c r="Q183" s="3"/>
      <c r="R183" s="1"/>
    </row>
    <row r="184" spans="1:18" customFormat="1">
      <c r="A184" s="1"/>
      <c r="B184" s="1"/>
      <c r="C184" s="3"/>
      <c r="D184" s="122"/>
      <c r="E184" s="123"/>
      <c r="F184" s="123"/>
      <c r="G184" s="124"/>
      <c r="H184" s="125"/>
      <c r="I184" s="126"/>
      <c r="J184" s="28"/>
      <c r="K184" s="131"/>
      <c r="L184" s="3"/>
      <c r="M184" s="3"/>
      <c r="N184" s="3"/>
      <c r="O184" s="3"/>
      <c r="P184" s="3"/>
      <c r="Q184" s="3"/>
      <c r="R184" s="1"/>
    </row>
    <row r="185" spans="1:18" customFormat="1">
      <c r="A185" s="1"/>
      <c r="B185" s="1"/>
      <c r="C185" s="3"/>
      <c r="D185" s="23"/>
      <c r="E185" s="25"/>
      <c r="F185" s="25"/>
      <c r="G185" s="25"/>
      <c r="H185" s="130"/>
      <c r="I185" s="27"/>
      <c r="J185" s="28"/>
      <c r="K185" s="3"/>
      <c r="L185" s="3"/>
      <c r="M185" s="3"/>
      <c r="N185" s="3"/>
      <c r="O185" s="3"/>
      <c r="P185" s="3"/>
      <c r="Q185" s="3"/>
      <c r="R185" s="1"/>
    </row>
    <row r="186" spans="1:18" customFormat="1" ht="15.75">
      <c r="A186" s="1"/>
      <c r="B186" s="1"/>
      <c r="C186" s="3"/>
      <c r="D186" s="127"/>
      <c r="E186" s="24"/>
      <c r="F186" s="24"/>
      <c r="G186" s="24"/>
      <c r="H186" s="132"/>
      <c r="I186" s="27"/>
      <c r="J186" s="133"/>
      <c r="K186" s="121"/>
      <c r="L186" s="3"/>
      <c r="M186" s="3"/>
      <c r="N186" s="3"/>
      <c r="O186" s="3"/>
      <c r="P186" s="3"/>
      <c r="Q186" s="3"/>
      <c r="R186" s="1"/>
    </row>
    <row r="187" spans="1:18" customFormat="1">
      <c r="A187" s="1" t="s">
        <v>133</v>
      </c>
      <c r="B187" s="1"/>
      <c r="C187" s="3"/>
      <c r="D187" s="23"/>
      <c r="E187" s="24"/>
      <c r="F187" s="24"/>
      <c r="G187" s="25"/>
      <c r="H187" s="26"/>
      <c r="I187" s="27"/>
      <c r="J187" s="28"/>
      <c r="K187" s="131" t="e">
        <f t="shared" ref="K187:K203" si="42">1-(G187/E187)</f>
        <v>#DIV/0!</v>
      </c>
      <c r="L187" s="3"/>
      <c r="M187" s="3"/>
      <c r="N187" s="3"/>
      <c r="O187" s="3"/>
      <c r="P187" s="3"/>
      <c r="Q187" s="3"/>
      <c r="R187" s="1"/>
    </row>
    <row r="188" spans="1:18" customFormat="1">
      <c r="A188" s="1" t="s">
        <v>133</v>
      </c>
      <c r="B188" s="1"/>
      <c r="C188" s="3"/>
      <c r="D188" s="23"/>
      <c r="E188" s="24"/>
      <c r="F188" s="24"/>
      <c r="G188" s="25"/>
      <c r="H188" s="26"/>
      <c r="I188" s="27"/>
      <c r="J188" s="28"/>
      <c r="K188" s="131" t="e">
        <f t="shared" si="42"/>
        <v>#DIV/0!</v>
      </c>
      <c r="L188" s="3"/>
      <c r="M188" s="3"/>
      <c r="N188" s="3"/>
      <c r="O188" s="3"/>
      <c r="P188" s="3"/>
      <c r="Q188" s="3"/>
      <c r="R188" s="1"/>
    </row>
    <row r="189" spans="1:18" customFormat="1">
      <c r="A189" s="1" t="s">
        <v>133</v>
      </c>
      <c r="B189" s="1"/>
      <c r="C189" s="3"/>
      <c r="D189" s="23"/>
      <c r="E189" s="24"/>
      <c r="F189" s="24"/>
      <c r="G189" s="25"/>
      <c r="H189" s="26"/>
      <c r="I189" s="27"/>
      <c r="J189" s="28"/>
      <c r="K189" s="131" t="e">
        <f t="shared" si="42"/>
        <v>#DIV/0!</v>
      </c>
      <c r="L189" s="3"/>
      <c r="M189" s="3"/>
      <c r="N189" s="3"/>
      <c r="O189" s="3"/>
      <c r="P189" s="3"/>
      <c r="Q189" s="3"/>
      <c r="R189" s="1"/>
    </row>
    <row r="190" spans="1:18" customFormat="1">
      <c r="A190" s="1" t="s">
        <v>133</v>
      </c>
      <c r="B190" s="1"/>
      <c r="C190" s="3"/>
      <c r="D190" s="23"/>
      <c r="E190" s="24"/>
      <c r="F190" s="24"/>
      <c r="G190" s="25"/>
      <c r="H190" s="26"/>
      <c r="I190" s="27"/>
      <c r="J190" s="28"/>
      <c r="K190" s="131" t="e">
        <f t="shared" si="42"/>
        <v>#DIV/0!</v>
      </c>
      <c r="L190" s="3"/>
      <c r="M190" s="3"/>
      <c r="N190" s="3"/>
      <c r="O190" s="3"/>
      <c r="P190" s="3"/>
      <c r="Q190" s="3"/>
      <c r="R190" s="1"/>
    </row>
    <row r="191" spans="1:18" customFormat="1">
      <c r="A191" s="1" t="s">
        <v>133</v>
      </c>
      <c r="B191" s="1"/>
      <c r="C191" s="3"/>
      <c r="D191" s="23"/>
      <c r="E191" s="24"/>
      <c r="F191" s="24"/>
      <c r="G191" s="25"/>
      <c r="H191" s="26"/>
      <c r="I191" s="27"/>
      <c r="J191" s="28"/>
      <c r="K191" s="131" t="e">
        <f t="shared" si="42"/>
        <v>#DIV/0!</v>
      </c>
      <c r="L191" s="3"/>
      <c r="M191" s="3"/>
      <c r="N191" s="3"/>
      <c r="O191" s="3"/>
      <c r="P191" s="3"/>
      <c r="Q191" s="3"/>
      <c r="R191" s="1"/>
    </row>
    <row r="192" spans="1:18" customFormat="1">
      <c r="A192" s="1" t="s">
        <v>133</v>
      </c>
      <c r="B192" s="1"/>
      <c r="C192" s="3"/>
      <c r="D192" s="23"/>
      <c r="E192" s="24"/>
      <c r="F192" s="24"/>
      <c r="G192" s="25"/>
      <c r="H192" s="26"/>
      <c r="I192" s="27"/>
      <c r="J192" s="28"/>
      <c r="K192" s="131" t="e">
        <f t="shared" si="42"/>
        <v>#DIV/0!</v>
      </c>
      <c r="L192" s="3"/>
      <c r="M192" s="3"/>
      <c r="N192" s="3"/>
      <c r="O192" s="3"/>
      <c r="P192" s="3"/>
      <c r="Q192" s="3"/>
      <c r="R192" s="1"/>
    </row>
    <row r="193" spans="1:18" customFormat="1">
      <c r="A193" s="1" t="s">
        <v>133</v>
      </c>
      <c r="B193" s="1"/>
      <c r="C193" s="3"/>
      <c r="D193" s="23"/>
      <c r="E193" s="24"/>
      <c r="F193" s="24"/>
      <c r="G193" s="25"/>
      <c r="H193" s="26"/>
      <c r="I193" s="27"/>
      <c r="J193" s="28"/>
      <c r="K193" s="131" t="e">
        <f t="shared" si="42"/>
        <v>#DIV/0!</v>
      </c>
      <c r="L193" s="3"/>
      <c r="M193" s="3"/>
      <c r="N193" s="3"/>
      <c r="O193" s="3"/>
      <c r="P193" s="3"/>
      <c r="Q193" s="3"/>
      <c r="R193" s="1"/>
    </row>
    <row r="194" spans="1:18" customFormat="1">
      <c r="A194" s="1" t="s">
        <v>133</v>
      </c>
      <c r="B194" s="1"/>
      <c r="C194" s="3"/>
      <c r="D194" s="23"/>
      <c r="E194" s="24"/>
      <c r="F194" s="24"/>
      <c r="G194" s="25"/>
      <c r="H194" s="26"/>
      <c r="I194" s="27"/>
      <c r="J194" s="28"/>
      <c r="K194" s="131" t="e">
        <f t="shared" si="42"/>
        <v>#DIV/0!</v>
      </c>
      <c r="L194" s="3"/>
      <c r="M194" s="3"/>
      <c r="N194" s="3"/>
      <c r="O194" s="3"/>
      <c r="P194" s="3"/>
      <c r="Q194" s="3"/>
      <c r="R194" s="1"/>
    </row>
    <row r="195" spans="1:18" customFormat="1">
      <c r="A195" s="1" t="s">
        <v>133</v>
      </c>
      <c r="B195" s="1"/>
      <c r="C195" s="3"/>
      <c r="D195" s="23"/>
      <c r="E195" s="24"/>
      <c r="F195" s="24"/>
      <c r="G195" s="25"/>
      <c r="H195" s="26"/>
      <c r="I195" s="27"/>
      <c r="J195" s="28"/>
      <c r="K195" s="131" t="e">
        <f t="shared" si="42"/>
        <v>#DIV/0!</v>
      </c>
      <c r="L195" s="3"/>
      <c r="M195" s="3"/>
      <c r="N195" s="3"/>
      <c r="O195" s="3"/>
      <c r="P195" s="3"/>
      <c r="Q195" s="3"/>
      <c r="R195" s="1"/>
    </row>
    <row r="196" spans="1:18" customFormat="1">
      <c r="A196" s="1" t="s">
        <v>133</v>
      </c>
      <c r="B196" s="1"/>
      <c r="C196" s="3"/>
      <c r="D196" s="23"/>
      <c r="E196" s="24"/>
      <c r="F196" s="24"/>
      <c r="G196" s="25"/>
      <c r="H196" s="26"/>
      <c r="I196" s="27"/>
      <c r="J196" s="28"/>
      <c r="K196" s="131" t="e">
        <f t="shared" si="42"/>
        <v>#DIV/0!</v>
      </c>
      <c r="L196" s="3"/>
      <c r="M196" s="3"/>
      <c r="N196" s="3"/>
      <c r="O196" s="3"/>
      <c r="P196" s="3"/>
      <c r="Q196" s="3"/>
      <c r="R196" s="1"/>
    </row>
    <row r="197" spans="1:18" customFormat="1">
      <c r="A197" s="1" t="s">
        <v>133</v>
      </c>
      <c r="B197" s="1"/>
      <c r="C197" s="3"/>
      <c r="D197" s="23"/>
      <c r="E197" s="24"/>
      <c r="F197" s="24"/>
      <c r="G197" s="25"/>
      <c r="H197" s="26"/>
      <c r="I197" s="27"/>
      <c r="J197" s="28"/>
      <c r="K197" s="131" t="e">
        <f t="shared" si="42"/>
        <v>#DIV/0!</v>
      </c>
      <c r="L197" s="3"/>
      <c r="M197" s="3"/>
      <c r="N197" s="3"/>
      <c r="O197" s="3"/>
      <c r="P197" s="3"/>
      <c r="Q197" s="3"/>
      <c r="R197" s="1"/>
    </row>
    <row r="198" spans="1:18" customFormat="1">
      <c r="A198" s="1" t="s">
        <v>133</v>
      </c>
      <c r="B198" s="1"/>
      <c r="C198" s="3"/>
      <c r="D198" s="23"/>
      <c r="E198" s="24"/>
      <c r="F198" s="24"/>
      <c r="G198" s="25"/>
      <c r="H198" s="26"/>
      <c r="I198" s="27"/>
      <c r="J198" s="28"/>
      <c r="K198" s="131" t="e">
        <f t="shared" si="42"/>
        <v>#DIV/0!</v>
      </c>
      <c r="L198" s="3"/>
      <c r="M198" s="3"/>
      <c r="N198" s="3"/>
      <c r="O198" s="3"/>
      <c r="P198" s="3"/>
      <c r="Q198" s="3"/>
      <c r="R198" s="1"/>
    </row>
    <row r="199" spans="1:18" customFormat="1">
      <c r="A199" s="1" t="s">
        <v>133</v>
      </c>
      <c r="B199" s="1"/>
      <c r="C199" s="3"/>
      <c r="D199" s="23"/>
      <c r="E199" s="24"/>
      <c r="F199" s="24"/>
      <c r="G199" s="25"/>
      <c r="H199" s="26"/>
      <c r="I199" s="27"/>
      <c r="J199" s="28"/>
      <c r="K199" s="131" t="e">
        <f t="shared" si="42"/>
        <v>#DIV/0!</v>
      </c>
      <c r="L199" s="3"/>
      <c r="M199" s="3"/>
      <c r="N199" s="3"/>
      <c r="O199" s="3"/>
      <c r="P199" s="3"/>
      <c r="Q199" s="3"/>
      <c r="R199" s="1"/>
    </row>
    <row r="200" spans="1:18" customFormat="1">
      <c r="A200" s="1" t="s">
        <v>133</v>
      </c>
      <c r="B200" s="1"/>
      <c r="C200" s="3"/>
      <c r="D200" s="23"/>
      <c r="E200" s="24"/>
      <c r="F200" s="24"/>
      <c r="G200" s="25"/>
      <c r="H200" s="26"/>
      <c r="I200" s="27"/>
      <c r="J200" s="28"/>
      <c r="K200" s="131" t="e">
        <f t="shared" si="42"/>
        <v>#DIV/0!</v>
      </c>
      <c r="L200" s="3"/>
      <c r="M200" s="3"/>
      <c r="N200" s="3"/>
      <c r="O200" s="3"/>
      <c r="P200" s="3"/>
      <c r="Q200" s="3"/>
      <c r="R200" s="1"/>
    </row>
    <row r="201" spans="1:18" customFormat="1">
      <c r="A201" s="1" t="s">
        <v>133</v>
      </c>
      <c r="B201" s="1"/>
      <c r="C201" s="3"/>
      <c r="D201" s="23"/>
      <c r="E201" s="24"/>
      <c r="F201" s="24"/>
      <c r="G201" s="25"/>
      <c r="H201" s="26"/>
      <c r="I201" s="27"/>
      <c r="J201" s="28"/>
      <c r="K201" s="131" t="e">
        <f t="shared" si="42"/>
        <v>#DIV/0!</v>
      </c>
      <c r="L201" s="3"/>
      <c r="M201" s="3"/>
      <c r="N201" s="3"/>
      <c r="O201" s="3"/>
      <c r="P201" s="3"/>
      <c r="Q201" s="3"/>
      <c r="R201" s="1"/>
    </row>
    <row r="202" spans="1:18" customFormat="1">
      <c r="A202" s="1" t="s">
        <v>133</v>
      </c>
      <c r="B202" s="1"/>
      <c r="C202" s="3"/>
      <c r="D202" s="23"/>
      <c r="E202" s="24"/>
      <c r="F202" s="24"/>
      <c r="G202" s="25"/>
      <c r="H202" s="26"/>
      <c r="I202" s="27"/>
      <c r="J202" s="28"/>
      <c r="K202" s="131" t="e">
        <f t="shared" si="42"/>
        <v>#DIV/0!</v>
      </c>
      <c r="L202" s="3"/>
      <c r="M202" s="3"/>
      <c r="N202" s="3"/>
      <c r="O202" s="3"/>
      <c r="P202" s="3"/>
      <c r="Q202" s="3"/>
      <c r="R202" s="1"/>
    </row>
    <row r="203" spans="1:18" customFormat="1">
      <c r="A203" s="1" t="s">
        <v>133</v>
      </c>
      <c r="B203" s="1"/>
      <c r="C203" s="3"/>
      <c r="D203" s="23"/>
      <c r="E203" s="24"/>
      <c r="F203" s="24"/>
      <c r="G203" s="25"/>
      <c r="H203" s="26"/>
      <c r="I203" s="27"/>
      <c r="J203" s="28"/>
      <c r="K203" s="131" t="e">
        <f t="shared" si="42"/>
        <v>#DIV/0!</v>
      </c>
      <c r="L203" s="3"/>
      <c r="M203" s="3"/>
      <c r="N203" s="3"/>
      <c r="O203" s="3"/>
      <c r="P203" s="3"/>
      <c r="Q203" s="3"/>
      <c r="R203" s="1"/>
    </row>
    <row r="204" spans="1:18" s="134" customFormat="1">
      <c r="C204" s="135"/>
      <c r="D204" s="122"/>
      <c r="E204" s="123"/>
      <c r="F204" s="123"/>
      <c r="G204" s="124"/>
      <c r="H204" s="125"/>
      <c r="I204" s="126"/>
      <c r="J204" s="28"/>
      <c r="K204" s="131"/>
      <c r="L204" s="135"/>
      <c r="M204" s="135"/>
      <c r="N204" s="135"/>
      <c r="O204" s="135"/>
      <c r="P204" s="135"/>
      <c r="Q204" s="135"/>
    </row>
    <row r="205" spans="1:18">
      <c r="C205" s="3"/>
      <c r="D205" s="23"/>
      <c r="E205" s="24"/>
      <c r="F205" s="24"/>
      <c r="G205" s="25"/>
      <c r="H205" s="26"/>
      <c r="I205" s="27"/>
      <c r="J205" s="28"/>
      <c r="K205" s="121"/>
    </row>
    <row r="206" spans="1:18">
      <c r="C206" s="3"/>
      <c r="D206" s="23"/>
      <c r="E206" s="24"/>
      <c r="F206" s="24"/>
      <c r="G206" s="25"/>
      <c r="H206" s="26"/>
      <c r="I206" s="27"/>
      <c r="J206" s="28"/>
      <c r="K206" s="121"/>
    </row>
    <row r="207" spans="1:18">
      <c r="C207" s="3"/>
      <c r="D207" s="23"/>
      <c r="E207" s="24"/>
      <c r="F207" s="24"/>
      <c r="G207" s="25"/>
      <c r="H207" s="26"/>
      <c r="I207" s="27"/>
      <c r="J207" s="28"/>
      <c r="K207" s="121"/>
    </row>
    <row r="208" spans="1:18">
      <c r="C208" s="3"/>
      <c r="D208" s="23"/>
      <c r="E208" s="24"/>
      <c r="F208" s="24"/>
      <c r="G208" s="25"/>
      <c r="H208" s="26"/>
      <c r="I208" s="27"/>
      <c r="J208" s="28"/>
      <c r="K208" s="121"/>
    </row>
    <row r="209" spans="3:11">
      <c r="C209" s="3"/>
      <c r="D209" s="23"/>
      <c r="E209" s="24"/>
      <c r="F209" s="24"/>
      <c r="G209" s="25"/>
      <c r="H209" s="26"/>
      <c r="I209" s="27"/>
      <c r="J209" s="28"/>
      <c r="K209" s="121"/>
    </row>
    <row r="210" spans="3:11">
      <c r="C210" s="3"/>
      <c r="D210" s="23"/>
      <c r="E210" s="24"/>
      <c r="F210" s="24"/>
      <c r="G210" s="25"/>
      <c r="H210" s="26"/>
      <c r="I210" s="27"/>
      <c r="J210" s="28"/>
      <c r="K210" s="121"/>
    </row>
    <row r="211" spans="3:11">
      <c r="C211" s="3"/>
      <c r="D211" s="23"/>
      <c r="E211" s="24"/>
      <c r="F211" s="24"/>
      <c r="G211" s="25"/>
      <c r="H211" s="26"/>
      <c r="I211" s="27"/>
      <c r="J211" s="28"/>
      <c r="K211" s="121"/>
    </row>
    <row r="212" spans="3:11">
      <c r="C212" s="3"/>
      <c r="D212" s="23"/>
      <c r="E212" s="24"/>
      <c r="F212" s="24"/>
      <c r="G212" s="25"/>
      <c r="H212" s="26"/>
      <c r="I212" s="27"/>
      <c r="J212" s="28"/>
      <c r="K212" s="121"/>
    </row>
    <row r="213" spans="3:11">
      <c r="C213" s="3"/>
      <c r="D213" s="23"/>
      <c r="E213" s="24"/>
      <c r="F213" s="24"/>
      <c r="G213" s="25"/>
      <c r="H213" s="26"/>
      <c r="I213" s="27"/>
      <c r="J213" s="28"/>
      <c r="K213" s="121"/>
    </row>
    <row r="214" spans="3:11">
      <c r="C214" s="3"/>
      <c r="D214" s="23"/>
      <c r="E214" s="24"/>
      <c r="F214" s="24"/>
      <c r="G214" s="25"/>
      <c r="H214" s="26"/>
      <c r="I214" s="27"/>
      <c r="J214" s="28"/>
      <c r="K214" s="121"/>
    </row>
    <row r="215" spans="3:11">
      <c r="C215" s="3"/>
      <c r="D215" s="23"/>
      <c r="E215" s="24"/>
      <c r="F215" s="24"/>
      <c r="G215" s="25"/>
      <c r="H215" s="26"/>
      <c r="I215" s="27"/>
      <c r="J215" s="28"/>
      <c r="K215" s="121"/>
    </row>
    <row r="216" spans="3:11">
      <c r="C216" s="3"/>
      <c r="D216" s="23"/>
      <c r="E216" s="24"/>
      <c r="F216" s="24"/>
      <c r="G216" s="25"/>
      <c r="H216" s="26"/>
      <c r="I216" s="27"/>
      <c r="J216" s="28"/>
      <c r="K216" s="121"/>
    </row>
    <row r="217" spans="3:11">
      <c r="C217" s="3"/>
      <c r="D217" s="23"/>
      <c r="E217" s="24"/>
      <c r="F217" s="24"/>
      <c r="G217" s="25"/>
      <c r="H217" s="26"/>
      <c r="I217" s="27"/>
      <c r="J217" s="28"/>
      <c r="K217" s="121"/>
    </row>
    <row r="218" spans="3:11">
      <c r="C218" s="3"/>
      <c r="D218" s="23"/>
      <c r="E218" s="24"/>
      <c r="F218" s="24"/>
      <c r="G218" s="25"/>
      <c r="H218" s="26"/>
      <c r="I218" s="27"/>
      <c r="J218" s="28"/>
      <c r="K218" s="121"/>
    </row>
    <row r="219" spans="3:11">
      <c r="C219" s="3"/>
      <c r="D219" s="23"/>
      <c r="E219" s="24"/>
      <c r="F219" s="24"/>
      <c r="G219" s="25"/>
      <c r="H219" s="26"/>
      <c r="I219" s="27"/>
      <c r="J219" s="28"/>
      <c r="K219" s="121"/>
    </row>
    <row r="220" spans="3:11">
      <c r="C220" s="3"/>
      <c r="D220" s="23"/>
      <c r="E220" s="24"/>
      <c r="F220" s="24"/>
      <c r="G220" s="25"/>
      <c r="H220" s="26"/>
      <c r="I220" s="27"/>
      <c r="J220" s="28"/>
      <c r="K220" s="121"/>
    </row>
    <row r="221" spans="3:11">
      <c r="C221" s="3"/>
      <c r="D221" s="23"/>
      <c r="E221" s="24"/>
      <c r="F221" s="24"/>
      <c r="G221" s="25"/>
      <c r="H221" s="26"/>
      <c r="I221" s="27"/>
      <c r="J221" s="28"/>
      <c r="K221" s="121"/>
    </row>
    <row r="222" spans="3:11">
      <c r="C222" s="3"/>
      <c r="D222" s="23"/>
      <c r="E222" s="24"/>
      <c r="F222" s="24"/>
      <c r="G222" s="25"/>
      <c r="H222" s="26"/>
      <c r="I222" s="27"/>
      <c r="J222" s="28"/>
      <c r="K222" s="121"/>
    </row>
    <row r="223" spans="3:11">
      <c r="C223" s="3"/>
      <c r="D223" s="23"/>
      <c r="E223" s="24"/>
      <c r="F223" s="24"/>
      <c r="G223" s="25"/>
      <c r="H223" s="26"/>
      <c r="I223" s="27"/>
      <c r="J223" s="28"/>
      <c r="K223" s="121"/>
    </row>
    <row r="224" spans="3:11">
      <c r="C224" s="3"/>
      <c r="D224" s="23"/>
      <c r="E224" s="24"/>
      <c r="F224" s="24"/>
      <c r="G224" s="25"/>
      <c r="H224" s="26"/>
      <c r="I224" s="27"/>
      <c r="J224" s="28"/>
      <c r="K224" s="121"/>
    </row>
    <row r="225" spans="3:11">
      <c r="C225" s="3"/>
      <c r="D225" s="23"/>
      <c r="E225" s="24"/>
      <c r="F225" s="24"/>
      <c r="G225" s="25"/>
      <c r="H225" s="26"/>
      <c r="I225" s="27"/>
      <c r="J225" s="28"/>
      <c r="K225" s="121"/>
    </row>
    <row r="226" spans="3:11">
      <c r="C226" s="3"/>
      <c r="D226" s="23"/>
      <c r="E226" s="24"/>
      <c r="F226" s="24"/>
      <c r="G226" s="25"/>
      <c r="H226" s="26"/>
      <c r="I226" s="27"/>
      <c r="J226" s="28"/>
      <c r="K226" s="121"/>
    </row>
    <row r="227" spans="3:11">
      <c r="C227" s="3"/>
      <c r="D227" s="23"/>
      <c r="E227" s="24"/>
      <c r="F227" s="24"/>
      <c r="G227" s="25"/>
      <c r="H227" s="26"/>
      <c r="I227" s="27"/>
      <c r="J227" s="28"/>
      <c r="K227" s="121"/>
    </row>
    <row r="228" spans="3:11">
      <c r="C228" s="3"/>
      <c r="D228" s="23"/>
      <c r="E228" s="24"/>
      <c r="F228" s="24"/>
      <c r="G228" s="25"/>
      <c r="H228" s="26"/>
      <c r="I228" s="27"/>
      <c r="J228" s="28"/>
      <c r="K228" s="121"/>
    </row>
    <row r="229" spans="3:11">
      <c r="C229" s="3"/>
      <c r="D229" s="23"/>
      <c r="E229" s="24"/>
      <c r="F229" s="24"/>
      <c r="G229" s="25"/>
      <c r="H229" s="26"/>
      <c r="I229" s="27"/>
      <c r="J229" s="28"/>
      <c r="K229" s="121"/>
    </row>
    <row r="230" spans="3:11">
      <c r="C230" s="3"/>
      <c r="D230" s="23"/>
      <c r="E230" s="24"/>
      <c r="F230" s="24"/>
      <c r="G230" s="25"/>
      <c r="H230" s="26"/>
      <c r="I230" s="27"/>
      <c r="J230" s="28"/>
      <c r="K230" s="121"/>
    </row>
    <row r="231" spans="3:11">
      <c r="C231" s="3"/>
      <c r="D231" s="23"/>
      <c r="E231" s="24"/>
      <c r="F231" s="24"/>
      <c r="G231" s="25"/>
      <c r="H231" s="26"/>
      <c r="I231" s="27"/>
      <c r="J231" s="28"/>
      <c r="K231" s="121"/>
    </row>
    <row r="232" spans="3:11">
      <c r="C232" s="3"/>
      <c r="D232" s="23"/>
      <c r="E232" s="24"/>
      <c r="F232" s="24"/>
      <c r="G232" s="25"/>
      <c r="H232" s="26"/>
      <c r="I232" s="27"/>
      <c r="J232" s="28"/>
      <c r="K232" s="121"/>
    </row>
    <row r="233" spans="3:11">
      <c r="C233" s="3"/>
      <c r="D233" s="23"/>
      <c r="E233" s="24"/>
      <c r="F233" s="24"/>
      <c r="G233" s="25"/>
      <c r="H233" s="26"/>
      <c r="I233" s="27"/>
      <c r="J233" s="28"/>
      <c r="K233" s="121"/>
    </row>
    <row r="234" spans="3:11">
      <c r="C234" s="3"/>
      <c r="D234" s="23"/>
      <c r="E234" s="24"/>
      <c r="F234" s="24"/>
      <c r="G234" s="25"/>
      <c r="H234" s="26"/>
      <c r="I234" s="27"/>
      <c r="J234" s="28"/>
      <c r="K234" s="121"/>
    </row>
    <row r="235" spans="3:11">
      <c r="C235" s="3"/>
      <c r="D235" s="23"/>
      <c r="E235" s="24"/>
      <c r="F235" s="24"/>
      <c r="G235" s="25"/>
      <c r="H235" s="26"/>
      <c r="I235" s="27"/>
      <c r="J235" s="28"/>
      <c r="K235" s="121"/>
    </row>
    <row r="236" spans="3:11">
      <c r="C236" s="3"/>
      <c r="D236" s="23"/>
      <c r="E236" s="24"/>
      <c r="F236" s="24"/>
      <c r="G236" s="25"/>
      <c r="H236" s="26"/>
      <c r="I236" s="27"/>
      <c r="J236" s="28"/>
      <c r="K236" s="121"/>
    </row>
    <row r="237" spans="3:11">
      <c r="C237" s="3"/>
      <c r="D237" s="23"/>
      <c r="E237" s="24"/>
      <c r="F237" s="24"/>
      <c r="G237" s="25"/>
      <c r="H237" s="26"/>
      <c r="I237" s="27"/>
      <c r="J237" s="28"/>
      <c r="K237" s="121"/>
    </row>
    <row r="238" spans="3:11">
      <c r="C238" s="3"/>
      <c r="D238" s="23"/>
      <c r="E238" s="24"/>
      <c r="F238" s="24"/>
      <c r="G238" s="25"/>
      <c r="H238" s="26"/>
      <c r="I238" s="27"/>
      <c r="J238" s="28"/>
      <c r="K238" s="121"/>
    </row>
    <row r="239" spans="3:11">
      <c r="C239" s="3"/>
      <c r="D239" s="23"/>
      <c r="E239" s="24"/>
      <c r="F239" s="24"/>
      <c r="G239" s="25"/>
      <c r="H239" s="26"/>
      <c r="I239" s="27"/>
      <c r="J239" s="28"/>
      <c r="K239" s="121"/>
    </row>
    <row r="240" spans="3:11">
      <c r="C240" s="3"/>
      <c r="D240" s="23"/>
      <c r="E240" s="24"/>
      <c r="F240" s="24"/>
      <c r="G240" s="25"/>
      <c r="H240" s="26"/>
      <c r="I240" s="27"/>
      <c r="J240" s="28"/>
      <c r="K240" s="121"/>
    </row>
    <row r="241" spans="3:11">
      <c r="C241" s="3"/>
      <c r="D241" s="23"/>
      <c r="E241" s="24"/>
      <c r="F241" s="24"/>
      <c r="G241" s="25"/>
      <c r="H241" s="26"/>
      <c r="I241" s="27"/>
      <c r="J241" s="28"/>
      <c r="K241" s="121"/>
    </row>
    <row r="242" spans="3:11">
      <c r="C242" s="3"/>
      <c r="D242" s="23"/>
      <c r="E242" s="24"/>
      <c r="F242" s="24"/>
      <c r="G242" s="25"/>
      <c r="H242" s="26"/>
      <c r="I242" s="27"/>
      <c r="J242" s="28"/>
      <c r="K242" s="121"/>
    </row>
    <row r="243" spans="3:11">
      <c r="C243" s="3"/>
      <c r="D243" s="23"/>
      <c r="E243" s="24"/>
      <c r="F243" s="24"/>
      <c r="G243" s="25"/>
      <c r="H243" s="26"/>
      <c r="I243" s="27"/>
      <c r="J243" s="28"/>
      <c r="K243" s="121"/>
    </row>
    <row r="244" spans="3:11">
      <c r="C244" s="3"/>
      <c r="D244" s="23"/>
      <c r="E244" s="24"/>
      <c r="F244" s="24"/>
      <c r="G244" s="25"/>
      <c r="H244" s="26"/>
      <c r="I244" s="27"/>
      <c r="J244" s="28"/>
      <c r="K244" s="121"/>
    </row>
    <row r="245" spans="3:11">
      <c r="C245" s="3"/>
      <c r="D245" s="23"/>
      <c r="E245" s="24"/>
      <c r="F245" s="24"/>
      <c r="G245" s="25"/>
      <c r="H245" s="26"/>
      <c r="I245" s="27"/>
      <c r="J245" s="28"/>
      <c r="K245" s="121"/>
    </row>
    <row r="246" spans="3:11">
      <c r="C246" s="3"/>
      <c r="D246" s="23"/>
      <c r="E246" s="24"/>
      <c r="F246" s="24"/>
      <c r="G246" s="25"/>
      <c r="H246" s="26"/>
      <c r="I246" s="27"/>
      <c r="J246" s="28"/>
      <c r="K246" s="121"/>
    </row>
    <row r="247" spans="3:11">
      <c r="C247" s="3"/>
      <c r="D247" s="23"/>
      <c r="E247" s="24"/>
      <c r="F247" s="24"/>
      <c r="G247" s="25"/>
      <c r="H247" s="26"/>
      <c r="I247" s="27"/>
      <c r="J247" s="28"/>
      <c r="K247" s="121"/>
    </row>
    <row r="248" spans="3:11">
      <c r="C248" s="3"/>
      <c r="D248" s="23"/>
      <c r="E248" s="24"/>
      <c r="F248" s="24"/>
      <c r="G248" s="25"/>
      <c r="H248" s="26"/>
      <c r="I248" s="27"/>
      <c r="J248" s="28"/>
      <c r="K248" s="121"/>
    </row>
    <row r="249" spans="3:11">
      <c r="C249" s="3"/>
      <c r="D249" s="23"/>
      <c r="E249" s="24"/>
      <c r="F249" s="24"/>
      <c r="G249" s="25"/>
      <c r="H249" s="26"/>
      <c r="I249" s="27"/>
      <c r="J249" s="28"/>
      <c r="K249" s="121"/>
    </row>
    <row r="250" spans="3:11">
      <c r="C250" s="3"/>
      <c r="D250" s="23"/>
      <c r="E250" s="24"/>
      <c r="F250" s="24"/>
      <c r="G250" s="25"/>
      <c r="H250" s="26"/>
      <c r="I250" s="27"/>
      <c r="J250" s="28"/>
      <c r="K250" s="121"/>
    </row>
    <row r="251" spans="3:11">
      <c r="C251" s="3"/>
      <c r="D251" s="23"/>
      <c r="E251" s="24"/>
      <c r="F251" s="24"/>
      <c r="G251" s="25"/>
      <c r="H251" s="26"/>
      <c r="I251" s="27"/>
      <c r="J251" s="28"/>
      <c r="K251" s="121"/>
    </row>
    <row r="252" spans="3:11">
      <c r="C252" s="3"/>
      <c r="D252" s="23"/>
      <c r="E252" s="24"/>
      <c r="F252" s="24"/>
      <c r="G252" s="25"/>
      <c r="H252" s="26"/>
      <c r="I252" s="27"/>
      <c r="J252" s="28"/>
      <c r="K252" s="121"/>
    </row>
    <row r="253" spans="3:11">
      <c r="C253" s="3"/>
      <c r="D253" s="23"/>
      <c r="E253" s="24"/>
      <c r="F253" s="24"/>
      <c r="G253" s="25"/>
      <c r="H253" s="26"/>
      <c r="I253" s="27"/>
      <c r="J253" s="28"/>
      <c r="K253" s="121"/>
    </row>
    <row r="254" spans="3:11">
      <c r="C254" s="3"/>
      <c r="D254" s="23"/>
      <c r="E254" s="24"/>
      <c r="F254" s="24"/>
      <c r="G254" s="25"/>
      <c r="H254" s="26"/>
      <c r="I254" s="27"/>
      <c r="J254" s="28"/>
      <c r="K254" s="121"/>
    </row>
    <row r="255" spans="3:11">
      <c r="C255" s="3"/>
      <c r="D255" s="23"/>
      <c r="E255" s="24"/>
      <c r="F255" s="24"/>
      <c r="G255" s="25"/>
      <c r="H255" s="26"/>
      <c r="I255" s="27"/>
      <c r="J255" s="28"/>
      <c r="K255" s="121"/>
    </row>
    <row r="256" spans="3:11">
      <c r="C256" s="3"/>
      <c r="D256" s="23"/>
      <c r="E256" s="24"/>
      <c r="F256" s="24"/>
      <c r="G256" s="25"/>
      <c r="H256" s="26"/>
      <c r="I256" s="27"/>
      <c r="J256" s="28"/>
      <c r="K256" s="121"/>
    </row>
    <row r="257" spans="3:11">
      <c r="C257" s="3"/>
      <c r="D257" s="23"/>
      <c r="E257" s="24"/>
      <c r="F257" s="24"/>
      <c r="G257" s="25"/>
      <c r="H257" s="26"/>
      <c r="I257" s="27"/>
      <c r="J257" s="28"/>
      <c r="K257" s="121"/>
    </row>
    <row r="258" spans="3:11">
      <c r="C258" s="3"/>
      <c r="D258" s="23"/>
      <c r="E258" s="24"/>
      <c r="F258" s="24"/>
      <c r="G258" s="25"/>
      <c r="H258" s="26"/>
      <c r="I258" s="27"/>
      <c r="J258" s="28"/>
      <c r="K258" s="121"/>
    </row>
    <row r="259" spans="3:11">
      <c r="C259" s="3"/>
      <c r="D259" s="23"/>
      <c r="E259" s="24"/>
      <c r="F259" s="24"/>
      <c r="G259" s="25"/>
      <c r="H259" s="26"/>
      <c r="I259" s="27"/>
      <c r="J259" s="28"/>
      <c r="K259" s="121"/>
    </row>
    <row r="260" spans="3:11">
      <c r="C260" s="3"/>
      <c r="D260" s="23"/>
      <c r="E260" s="24"/>
      <c r="F260" s="24"/>
      <c r="G260" s="25"/>
      <c r="H260" s="26"/>
      <c r="I260" s="27"/>
      <c r="J260" s="28"/>
      <c r="K260" s="121"/>
    </row>
    <row r="261" spans="3:11">
      <c r="C261" s="3"/>
      <c r="D261" s="23"/>
      <c r="E261" s="24"/>
      <c r="F261" s="24"/>
      <c r="G261" s="25"/>
      <c r="H261" s="26"/>
      <c r="I261" s="27"/>
      <c r="J261" s="28"/>
      <c r="K261" s="121"/>
    </row>
    <row r="262" spans="3:11">
      <c r="C262" s="3"/>
      <c r="D262" s="23"/>
      <c r="E262" s="24"/>
      <c r="F262" s="24"/>
      <c r="G262" s="25"/>
      <c r="H262" s="26"/>
      <c r="I262" s="27"/>
      <c r="J262" s="28"/>
      <c r="K262" s="121"/>
    </row>
    <row r="263" spans="3:11">
      <c r="C263" s="3"/>
      <c r="D263" s="23"/>
      <c r="E263" s="24"/>
      <c r="F263" s="24"/>
      <c r="G263" s="25"/>
      <c r="H263" s="26"/>
      <c r="I263" s="27"/>
      <c r="J263" s="28"/>
      <c r="K263" s="121"/>
    </row>
  </sheetData>
  <mergeCells count="12">
    <mergeCell ref="C140:D140"/>
    <mergeCell ref="C1:J1"/>
    <mergeCell ref="C12:J12"/>
    <mergeCell ref="C21:J21"/>
    <mergeCell ref="C27:J27"/>
    <mergeCell ref="C40:J40"/>
    <mergeCell ref="C50:J50"/>
    <mergeCell ref="C69:J69"/>
    <mergeCell ref="C86:J86"/>
    <mergeCell ref="C104:J104"/>
    <mergeCell ref="C113:J113"/>
    <mergeCell ref="C130:J130"/>
  </mergeCells>
  <pageMargins left="0.7" right="0.7" top="0.75" bottom="0.75" header="0.3" footer="0.3"/>
  <pageSetup orientation="portrait" horizontalDpi="0" verticalDpi="0" r:id="rId1"/>
  <ignoredErrors>
    <ignoredError sqref="I14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Furniture Closeout  </vt:lpstr>
      <vt:lpstr>Sheet2</vt:lpstr>
      <vt:lpstr>Sheet3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Pamla</dc:creator>
  <cp:lastModifiedBy>Pamla</cp:lastModifiedBy>
  <cp:lastPrinted>2017-06-19T18:19:07Z</cp:lastPrinted>
  <dcterms:created xsi:type="dcterms:W3CDTF">2017-05-05T04:01:30Z</dcterms:created>
  <dcterms:modified xsi:type="dcterms:W3CDTF">2017-06-20T19:46:20Z</dcterms:modified>
</cp:coreProperties>
</file>